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76a-cfs-user.infra.be.ch\a76a-cfs-user\UserHomes\mhfg\Z_Systems\RedirectedFolders\Documents\CMI\fe7fa03a27d24300a112cf40ad2b2bbb\"/>
    </mc:Choice>
  </mc:AlternateContent>
  <xr:revisionPtr revIDLastSave="0" documentId="13_ncr:1_{897686D6-7E63-4AD7-9DDE-289DA4146D88}" xr6:coauthVersionLast="47" xr6:coauthVersionMax="47" xr10:uidLastSave="{00000000-0000-0000-0000-000000000000}"/>
  <workbookProtection workbookAlgorithmName="SHA-512" workbookHashValue="HS2sXAMI6jEIOKPtxFH0fIIgbwh7JJQhppk2vDkwIcC8ZmoglcDXpjLNeNH5L1YfAc9gCkqayQOePvufnKKp/w==" workbookSaltValue="IXiBvuVo54jTjoQqHC7mFg==" workbookSpinCount="100000" lockStructure="1"/>
  <bookViews>
    <workbookView xWindow="28680" yWindow="-120" windowWidth="29040" windowHeight="15720" xr2:uid="{00000000-000D-0000-FFFF-FFFF00000000}"/>
  </bookViews>
  <sheets>
    <sheet name="Beitragsgesuch" sheetId="1" r:id="rId1"/>
    <sheet name="Anhang" sheetId="2" state="hidden" r:id="rId2"/>
  </sheets>
  <definedNames>
    <definedName name="_xlnm.Print_Area" localSheetId="0">Beitragsgesuch!$A$2:$K$79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30" i="1"/>
  <c r="J54" i="1" l="1"/>
  <c r="J47" i="1"/>
  <c r="J48" i="1" s="1"/>
  <c r="E51" i="1"/>
  <c r="I20" i="1" l="1"/>
  <c r="K51" i="1" l="1"/>
  <c r="J40" i="1"/>
  <c r="K35" i="1"/>
  <c r="J20" i="1"/>
  <c r="K19" i="1"/>
  <c r="K18" i="1"/>
  <c r="K17" i="1"/>
  <c r="K16" i="1"/>
  <c r="K20" i="1" l="1"/>
  <c r="K21" i="1"/>
</calcChain>
</file>

<file path=xl/sharedStrings.xml><?xml version="1.0" encoding="utf-8"?>
<sst xmlns="http://schemas.openxmlformats.org/spreadsheetml/2006/main" count="73" uniqueCount="62">
  <si>
    <t>P I vielfältige klimaangepasste Waldbestände</t>
  </si>
  <si>
    <t>ZO Bestände mit seltenen Baumarten</t>
  </si>
  <si>
    <t>P II vielfältige klimaangepasste Waldbestände</t>
  </si>
  <si>
    <t>P I klimaangepasste Eichenwaldbestände</t>
  </si>
  <si>
    <t>P II klimaangepasste Eichenwaldbestände</t>
  </si>
  <si>
    <t>Pauschalen</t>
  </si>
  <si>
    <t>Betrag</t>
  </si>
  <si>
    <t>2.1 Förderung Stufenberatung</t>
  </si>
  <si>
    <t>20 CHF/ha</t>
  </si>
  <si>
    <t>Courriel</t>
  </si>
  <si>
    <t>Tél.</t>
  </si>
  <si>
    <t>Organisme responsable</t>
  </si>
  <si>
    <t>Adresse / boîte postale</t>
  </si>
  <si>
    <t>NPA/Lieu</t>
  </si>
  <si>
    <t>max. 120 heures</t>
  </si>
  <si>
    <t>max. 60 heures</t>
  </si>
  <si>
    <t>max. 300 heures</t>
  </si>
  <si>
    <t>2. Développer / adapter la stratégie</t>
  </si>
  <si>
    <t>3. Organisation / Coopération</t>
  </si>
  <si>
    <t>4. Plan d'affaires</t>
  </si>
  <si>
    <t>Prestation propre de l'organisme responsable (selon l'offre, hors TVA)</t>
  </si>
  <si>
    <t>Contribution au développement</t>
  </si>
  <si>
    <t>2.2 Promotion de l'audit d'entreprise</t>
  </si>
  <si>
    <t>max. 100 heures</t>
  </si>
  <si>
    <t>Entreprise</t>
  </si>
  <si>
    <t>Lieu, date</t>
  </si>
  <si>
    <t>Signature</t>
  </si>
  <si>
    <t>Remarques</t>
  </si>
  <si>
    <t>Prestation propre 
(max. 40 %)</t>
  </si>
  <si>
    <t>Demande de contribution</t>
  </si>
  <si>
    <t xml:space="preserve">Nom </t>
  </si>
  <si>
    <t>Personne de contact</t>
  </si>
  <si>
    <t>Les mesures d'encouragements</t>
  </si>
  <si>
    <t>Temps nécessaire estimé</t>
  </si>
  <si>
    <t>Conseiller(ère)
(min. 60 %)</t>
  </si>
  <si>
    <t>1. Analyse de la situation / variantes</t>
  </si>
  <si>
    <t>Consultant(e) externe (selon offre, TTC)</t>
  </si>
  <si>
    <t>La contribution</t>
  </si>
  <si>
    <t>70% des coûts prévus</t>
  </si>
  <si>
    <t>unique, au maximum CHF   5 000.-</t>
  </si>
  <si>
    <t>Contribution mise en œuvre</t>
  </si>
  <si>
    <t>unique, au maximum CHF 25 000.-</t>
  </si>
  <si>
    <t xml:space="preserve">Consultant(e) externe (selon l'offre, TTC) </t>
  </si>
  <si>
    <t>L'investissement prévu</t>
  </si>
  <si>
    <t>Surface prévue</t>
  </si>
  <si>
    <t>min. 100 hectares</t>
  </si>
  <si>
    <t>Pour un inventaire</t>
  </si>
  <si>
    <t>Pour un concept d'exploitation</t>
  </si>
  <si>
    <t>Le(la) conseiller(ère)</t>
  </si>
  <si>
    <t>Conseiller(ère)</t>
  </si>
  <si>
    <t>La demande de l'organisme responsable</t>
  </si>
  <si>
    <t>L'organisme responsable demande une contribution pour les prestations mentionnées au point 2 et confirme
- disposer de l'accès à la surface concernée par le projet et avoir reporté le périmètre dans 
  WIS-BE.
- mandater le conseiller mentionné au point 3.
- avoir joint à la demande un bulletin de versement QR valide.
- avoir joint à la demande l'offre du conseiller.
- avoir joint à la demande une offre pour les prestations propres prévues.
- avoir joint à la demande une description du projet incluant la problématique et la description 
  de la méthode de travail.
- avoir payé les contributions au Fonds du bois bernois au cours des trois dernières années.</t>
  </si>
  <si>
    <t>Le(la) conseiller(ère)  mandaté(e) est reconnu(e) par l'Office des forêts et des dangers
naturels :</t>
  </si>
  <si>
    <t xml:space="preserve">Consultant(e) externe (selon l'offre, TTC, min. 60 %) </t>
  </si>
  <si>
    <t>Résumé</t>
  </si>
  <si>
    <t>Mesure d'encouragement « Le Conseil par étapes »</t>
  </si>
  <si>
    <t>Les coûts (calculés sur la base du temps nécessaire estimé)</t>
  </si>
  <si>
    <t>Mesure d'encouragement « L'analyse de l'exploitation »</t>
  </si>
  <si>
    <r>
      <t xml:space="preserve">La contribution </t>
    </r>
    <r>
      <rPr>
        <sz val="10.5"/>
        <color theme="1"/>
        <rFont val="Arial"/>
        <family val="2"/>
      </rPr>
      <t>(70% des coûts éligibles planifiés)</t>
    </r>
  </si>
  <si>
    <t>2.3 Mesure d'encouragement « La Planification opérationnelle »</t>
  </si>
  <si>
    <t>Les coûts résultants (à partir de la charge horaire planifiée)</t>
  </si>
  <si>
    <t>Prestation propre de l'organisme responsable (selon l'offre, hors TVA, max. 40%)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</si>
</sst>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&quot;CHF&quot;\ 0\'000"/>
    <numFmt numFmtId="165" formatCode="0.00&quot; ha&quot;"/>
    <numFmt numFmtId="166" formatCode="_ &quot;CHF&quot;\ * #,##0_ ;_ &quot;CHF&quot;\ * \-#,##0_ ;_ &quot;CHF&quot;\ * &quot;-&quot;??_ ;_ @_ "/>
    <numFmt numFmtId="167" formatCode="_ * #,##0_ ;_ * \-#,##0_ ;_ * &quot;-&quot;??_ ;_ @_ "/>
    <numFmt numFmtId="168" formatCode="#.00\ &quot;ha&quot;"/>
    <numFmt numFmtId="169" formatCode="0\ &quot;heures&quot;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.5"/>
      <color theme="1"/>
      <name val="Arial"/>
      <family val="2"/>
    </font>
    <font>
      <b/>
      <sz val="16"/>
      <color theme="1"/>
      <name val="Arial"/>
      <family val="2"/>
    </font>
    <font>
      <b/>
      <sz val="10.5"/>
      <color theme="1"/>
      <name val="Arial"/>
      <family val="2"/>
    </font>
    <font>
      <sz val="8"/>
      <color rgb="FF000000"/>
      <name val="Segoe UI"/>
      <family val="2"/>
    </font>
    <font>
      <sz val="10.5"/>
      <name val="Arial"/>
      <family val="2"/>
    </font>
    <font>
      <sz val="10.5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0.5"/>
      <name val="Arial"/>
      <family val="2"/>
    </font>
    <font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theme="0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b/>
      <sz val="10.5"/>
      <color theme="0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64">
    <xf numFmtId="0" fontId="0" fillId="0" borderId="0" xfId="0"/>
    <xf numFmtId="0" fontId="6" fillId="0" borderId="4" xfId="0" applyFont="1" applyBorder="1"/>
    <xf numFmtId="0" fontId="0" fillId="0" borderId="0" xfId="0" applyBorder="1" applyProtection="1"/>
    <xf numFmtId="0" fontId="4" fillId="0" borderId="0" xfId="0" applyFont="1" applyBorder="1" applyAlignment="1" applyProtection="1">
      <alignment horizontal="right"/>
    </xf>
    <xf numFmtId="0" fontId="0" fillId="0" borderId="0" xfId="0" applyProtection="1"/>
    <xf numFmtId="0" fontId="1" fillId="0" borderId="0" xfId="0" applyFont="1" applyProtection="1"/>
    <xf numFmtId="166" fontId="2" fillId="2" borderId="11" xfId="2" applyNumberFormat="1" applyFont="1" applyFill="1" applyBorder="1" applyAlignment="1" applyProtection="1">
      <protection locked="0"/>
    </xf>
    <xf numFmtId="166" fontId="2" fillId="2" borderId="5" xfId="2" applyNumberFormat="1" applyFont="1" applyFill="1" applyBorder="1" applyAlignment="1" applyProtection="1">
      <protection locked="0"/>
    </xf>
    <xf numFmtId="166" fontId="2" fillId="2" borderId="10" xfId="2" applyNumberFormat="1" applyFont="1" applyFill="1" applyBorder="1" applyAlignment="1" applyProtection="1">
      <protection locked="0"/>
    </xf>
    <xf numFmtId="166" fontId="2" fillId="2" borderId="6" xfId="2" applyNumberFormat="1" applyFont="1" applyFill="1" applyBorder="1" applyAlignment="1" applyProtection="1">
      <protection locked="0"/>
    </xf>
    <xf numFmtId="166" fontId="10" fillId="0" borderId="0" xfId="2" applyNumberFormat="1" applyFont="1" applyBorder="1" applyProtection="1"/>
    <xf numFmtId="166" fontId="2" fillId="0" borderId="0" xfId="2" applyNumberFormat="1" applyFont="1" applyBorder="1" applyAlignment="1" applyProtection="1">
      <alignment horizontal="center"/>
    </xf>
    <xf numFmtId="166" fontId="2" fillId="0" borderId="0" xfId="2" applyNumberFormat="1" applyFont="1" applyProtection="1"/>
    <xf numFmtId="167" fontId="2" fillId="0" borderId="10" xfId="1" applyNumberFormat="1" applyFont="1" applyFill="1" applyBorder="1" applyAlignment="1" applyProtection="1"/>
    <xf numFmtId="167" fontId="2" fillId="0" borderId="5" xfId="1" applyNumberFormat="1" applyFont="1" applyFill="1" applyBorder="1" applyAlignment="1" applyProtection="1"/>
    <xf numFmtId="167" fontId="2" fillId="0" borderId="6" xfId="1" applyNumberFormat="1" applyFont="1" applyFill="1" applyBorder="1" applyAlignment="1" applyProtection="1"/>
    <xf numFmtId="167" fontId="2" fillId="0" borderId="0" xfId="1" applyNumberFormat="1" applyFont="1" applyBorder="1" applyAlignment="1" applyProtection="1">
      <alignment horizontal="center"/>
    </xf>
    <xf numFmtId="167" fontId="2" fillId="0" borderId="0" xfId="1" applyNumberFormat="1" applyFont="1" applyBorder="1" applyAlignment="1" applyProtection="1"/>
    <xf numFmtId="166" fontId="2" fillId="0" borderId="11" xfId="2" applyNumberFormat="1" applyFont="1" applyFill="1" applyBorder="1" applyAlignment="1" applyProtection="1"/>
    <xf numFmtId="166" fontId="2" fillId="0" borderId="5" xfId="2" applyNumberFormat="1" applyFont="1" applyBorder="1" applyAlignment="1" applyProtection="1">
      <alignment horizontal="right"/>
    </xf>
    <xf numFmtId="44" fontId="2" fillId="0" borderId="5" xfId="2" applyFont="1" applyBorder="1" applyAlignment="1" applyProtection="1">
      <alignment horizontal="right"/>
    </xf>
    <xf numFmtId="166" fontId="2" fillId="0" borderId="0" xfId="2" applyNumberFormat="1" applyFont="1" applyFill="1" applyBorder="1" applyAlignment="1" applyProtection="1"/>
    <xf numFmtId="166" fontId="2" fillId="0" borderId="6" xfId="2" applyNumberFormat="1" applyFont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/>
    <xf numFmtId="167" fontId="2" fillId="0" borderId="1" xfId="1" applyNumberFormat="1" applyFont="1" applyFill="1" applyBorder="1" applyAlignment="1" applyProtection="1">
      <alignment horizontal="center"/>
    </xf>
    <xf numFmtId="166" fontId="4" fillId="0" borderId="0" xfId="2" applyNumberFormat="1" applyFont="1" applyFill="1" applyBorder="1" applyAlignment="1" applyProtection="1"/>
    <xf numFmtId="166" fontId="2" fillId="0" borderId="5" xfId="2" applyNumberFormat="1" applyFont="1" applyBorder="1" applyAlignment="1" applyProtection="1"/>
    <xf numFmtId="0" fontId="1" fillId="0" borderId="0" xfId="0" applyFont="1" applyProtection="1">
      <protection locked="0" hidden="1"/>
    </xf>
    <xf numFmtId="0" fontId="13" fillId="0" borderId="0" xfId="0" applyFont="1" applyBorder="1" applyAlignment="1" applyProtection="1">
      <alignment horizontal="right"/>
    </xf>
    <xf numFmtId="167" fontId="14" fillId="0" borderId="0" xfId="1" applyNumberFormat="1" applyFont="1" applyFill="1" applyBorder="1" applyAlignment="1" applyProtection="1">
      <alignment wrapText="1"/>
    </xf>
    <xf numFmtId="166" fontId="14" fillId="0" borderId="0" xfId="2" applyNumberFormat="1" applyFont="1" applyFill="1" applyBorder="1" applyAlignment="1" applyProtection="1">
      <alignment horizontal="center" wrapText="1"/>
    </xf>
    <xf numFmtId="166" fontId="15" fillId="0" borderId="0" xfId="2" applyNumberFormat="1" applyFont="1" applyFill="1" applyBorder="1" applyAlignment="1" applyProtection="1">
      <alignment wrapText="1"/>
    </xf>
    <xf numFmtId="166" fontId="14" fillId="0" borderId="0" xfId="2" applyNumberFormat="1" applyFont="1" applyFill="1" applyBorder="1" applyAlignment="1" applyProtection="1">
      <alignment wrapText="1"/>
    </xf>
    <xf numFmtId="166" fontId="13" fillId="0" borderId="0" xfId="2" applyNumberFormat="1" applyFont="1" applyFill="1" applyBorder="1" applyAlignment="1" applyProtection="1">
      <alignment wrapText="1"/>
    </xf>
    <xf numFmtId="167" fontId="14" fillId="0" borderId="0" xfId="3" applyNumberFormat="1" applyFont="1" applyFill="1" applyBorder="1" applyAlignment="1" applyProtection="1">
      <alignment wrapText="1"/>
    </xf>
    <xf numFmtId="167" fontId="14" fillId="0" borderId="0" xfId="1" applyNumberFormat="1" applyFont="1" applyFill="1" applyBorder="1" applyAlignment="1" applyProtection="1">
      <alignment horizontal="center" wrapText="1"/>
    </xf>
    <xf numFmtId="167" fontId="13" fillId="0" borderId="0" xfId="1" applyNumberFormat="1" applyFont="1" applyFill="1" applyBorder="1" applyAlignment="1" applyProtection="1">
      <alignment wrapText="1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0" xfId="0" applyFont="1"/>
    <xf numFmtId="0" fontId="0" fillId="0" borderId="9" xfId="0" applyBorder="1"/>
    <xf numFmtId="0" fontId="2" fillId="0" borderId="9" xfId="0" applyFont="1" applyBorder="1"/>
    <xf numFmtId="0" fontId="14" fillId="0" borderId="9" xfId="0" applyFont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0" xfId="0" applyFont="1" applyAlignment="1" applyProtection="1">
      <alignment wrapText="1"/>
      <protection locked="0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8" fillId="0" borderId="0" xfId="0" applyFont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/>
    <xf numFmtId="0" fontId="1" fillId="0" borderId="1" xfId="0" applyFont="1" applyBorder="1"/>
    <xf numFmtId="0" fontId="10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2" fillId="0" borderId="0" xfId="0" applyFont="1"/>
    <xf numFmtId="0" fontId="14" fillId="0" borderId="0" xfId="0" applyFont="1"/>
    <xf numFmtId="0" fontId="4" fillId="2" borderId="0" xfId="0" applyFont="1" applyFill="1"/>
    <xf numFmtId="0" fontId="14" fillId="0" borderId="0" xfId="0" applyFont="1" applyProtection="1">
      <protection locked="0" hidden="1"/>
    </xf>
    <xf numFmtId="0" fontId="16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3" fillId="0" borderId="0" xfId="0" applyFont="1" applyProtection="1">
      <protection locked="0" hidden="1"/>
    </xf>
    <xf numFmtId="0" fontId="2" fillId="2" borderId="10" xfId="0" applyFont="1" applyFill="1" applyBorder="1"/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0" fontId="2" fillId="2" borderId="5" xfId="0" applyFont="1" applyFill="1" applyBorder="1"/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2" borderId="12" xfId="0" applyFont="1" applyFill="1" applyBorder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165" fontId="2" fillId="0" borderId="11" xfId="0" applyNumberFormat="1" applyFont="1" applyBorder="1"/>
    <xf numFmtId="0" fontId="6" fillId="0" borderId="5" xfId="0" applyFont="1" applyBorder="1" applyAlignment="1">
      <alignment horizontal="right"/>
    </xf>
    <xf numFmtId="167" fontId="13" fillId="0" borderId="0" xfId="0" applyNumberFormat="1" applyFont="1" applyAlignment="1">
      <alignment wrapText="1"/>
    </xf>
    <xf numFmtId="165" fontId="2" fillId="0" borderId="0" xfId="0" applyNumberFormat="1" applyFont="1"/>
    <xf numFmtId="0" fontId="7" fillId="0" borderId="1" xfId="0" applyFont="1" applyBorder="1"/>
    <xf numFmtId="0" fontId="1" fillId="0" borderId="0" xfId="0" applyFont="1" applyAlignment="1">
      <alignment wrapText="1"/>
    </xf>
    <xf numFmtId="0" fontId="4" fillId="0" borderId="1" xfId="0" applyFont="1" applyBorder="1"/>
    <xf numFmtId="0" fontId="2" fillId="2" borderId="0" xfId="0" applyFont="1" applyFill="1"/>
    <xf numFmtId="165" fontId="4" fillId="0" borderId="6" xfId="0" applyNumberFormat="1" applyFont="1" applyBorder="1"/>
    <xf numFmtId="165" fontId="14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14" fillId="0" borderId="0" xfId="0" applyNumberFormat="1" applyFont="1" applyAlignment="1">
      <alignment wrapText="1"/>
    </xf>
    <xf numFmtId="164" fontId="14" fillId="0" borderId="0" xfId="0" applyNumberFormat="1" applyFont="1" applyProtection="1">
      <protection locked="0" hidden="1"/>
    </xf>
    <xf numFmtId="0" fontId="2" fillId="0" borderId="0" xfId="0" applyFont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1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8" fontId="2" fillId="2" borderId="0" xfId="0" applyNumberFormat="1" applyFont="1" applyFill="1" applyAlignment="1" applyProtection="1">
      <alignment vertical="center"/>
      <protection locked="0"/>
    </xf>
    <xf numFmtId="0" fontId="6" fillId="0" borderId="5" xfId="0" applyFont="1" applyBorder="1"/>
    <xf numFmtId="0" fontId="2" fillId="0" borderId="5" xfId="0" applyFont="1" applyBorder="1" applyAlignment="1">
      <alignment horizontal="center"/>
    </xf>
    <xf numFmtId="165" fontId="4" fillId="0" borderId="0" xfId="0" applyNumberFormat="1" applyFont="1" applyAlignment="1">
      <alignment horizontal="right"/>
    </xf>
    <xf numFmtId="0" fontId="14" fillId="0" borderId="1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4" fillId="0" borderId="1" xfId="0" applyFont="1" applyBorder="1"/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14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/>
    <xf numFmtId="0" fontId="2" fillId="3" borderId="0" xfId="0" applyFont="1" applyFill="1" applyAlignment="1">
      <alignment vertical="center"/>
    </xf>
    <xf numFmtId="0" fontId="0" fillId="0" borderId="0" xfId="0" applyProtection="1">
      <protection locked="0"/>
    </xf>
    <xf numFmtId="0" fontId="4" fillId="0" borderId="0" xfId="0" applyFont="1" applyFill="1"/>
    <xf numFmtId="44" fontId="2" fillId="2" borderId="0" xfId="0" applyNumberFormat="1" applyFont="1" applyFill="1" applyAlignment="1" applyProtection="1">
      <alignment vertical="center"/>
      <protection locked="0"/>
    </xf>
    <xf numFmtId="0" fontId="6" fillId="0" borderId="5" xfId="0" applyFont="1" applyBorder="1" applyAlignment="1">
      <alignment horizontal="center"/>
    </xf>
    <xf numFmtId="0" fontId="6" fillId="0" borderId="12" xfId="0" applyFont="1" applyBorder="1"/>
    <xf numFmtId="0" fontId="10" fillId="0" borderId="2" xfId="0" applyFont="1" applyBorder="1"/>
    <xf numFmtId="0" fontId="6" fillId="0" borderId="2" xfId="0" applyFont="1" applyBorder="1"/>
    <xf numFmtId="165" fontId="6" fillId="2" borderId="5" xfId="0" applyNumberFormat="1" applyFont="1" applyFill="1" applyBorder="1"/>
    <xf numFmtId="169" fontId="2" fillId="2" borderId="10" xfId="1" applyNumberFormat="1" applyFont="1" applyFill="1" applyBorder="1" applyAlignment="1" applyProtection="1">
      <protection locked="0"/>
    </xf>
    <xf numFmtId="169" fontId="2" fillId="2" borderId="4" xfId="1" applyNumberFormat="1" applyFont="1" applyFill="1" applyBorder="1" applyProtection="1">
      <protection locked="0"/>
    </xf>
    <xf numFmtId="169" fontId="2" fillId="2" borderId="5" xfId="1" applyNumberFormat="1" applyFont="1" applyFill="1" applyBorder="1" applyAlignment="1" applyProtection="1">
      <protection locked="0"/>
    </xf>
    <xf numFmtId="169" fontId="2" fillId="2" borderId="0" xfId="1" applyNumberFormat="1" applyFont="1" applyFill="1" applyProtection="1">
      <protection locked="0"/>
    </xf>
    <xf numFmtId="169" fontId="2" fillId="2" borderId="6" xfId="1" applyNumberFormat="1" applyFont="1" applyFill="1" applyBorder="1" applyAlignment="1" applyProtection="1">
      <protection locked="0"/>
    </xf>
    <xf numFmtId="169" fontId="2" fillId="2" borderId="6" xfId="1" applyNumberFormat="1" applyFont="1" applyFill="1" applyBorder="1" applyProtection="1">
      <protection locked="0"/>
    </xf>
    <xf numFmtId="169" fontId="2" fillId="0" borderId="10" xfId="1" applyNumberFormat="1" applyFont="1" applyFill="1" applyBorder="1" applyAlignment="1" applyProtection="1">
      <alignment horizontal="right"/>
    </xf>
    <xf numFmtId="169" fontId="2" fillId="2" borderId="2" xfId="1" applyNumberFormat="1" applyFont="1" applyFill="1" applyBorder="1" applyAlignment="1" applyProtection="1">
      <protection locked="0"/>
    </xf>
    <xf numFmtId="169" fontId="2" fillId="2" borderId="0" xfId="1" applyNumberFormat="1" applyFont="1" applyFill="1" applyBorder="1" applyProtection="1">
      <protection locked="0"/>
    </xf>
    <xf numFmtId="166" fontId="2" fillId="0" borderId="2" xfId="2" applyNumberFormat="1" applyFont="1" applyFill="1" applyBorder="1" applyAlignment="1" applyProtection="1"/>
    <xf numFmtId="44" fontId="2" fillId="0" borderId="2" xfId="0" applyNumberFormat="1" applyFont="1" applyFill="1" applyBorder="1" applyAlignment="1" applyProtection="1">
      <alignment vertical="center"/>
    </xf>
    <xf numFmtId="0" fontId="6" fillId="0" borderId="1" xfId="0" applyFont="1" applyBorder="1"/>
    <xf numFmtId="165" fontId="2" fillId="0" borderId="0" xfId="0" applyNumberFormat="1" applyFont="1" applyBorder="1"/>
    <xf numFmtId="166" fontId="4" fillId="0" borderId="0" xfId="2" applyNumberFormat="1" applyFont="1" applyBorder="1" applyProtection="1"/>
    <xf numFmtId="0" fontId="2" fillId="0" borderId="5" xfId="0" applyFont="1" applyBorder="1" applyAlignment="1"/>
    <xf numFmtId="0" fontId="6" fillId="0" borderId="6" xfId="0" applyFont="1" applyBorder="1" applyAlignment="1"/>
    <xf numFmtId="0" fontId="2" fillId="0" borderId="0" xfId="0" applyFont="1" applyAlignment="1">
      <alignment vertical="top" wrapText="1"/>
    </xf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9">
    <dxf>
      <fill>
        <patternFill>
          <bgColor rgb="FFFF9999"/>
        </patternFill>
      </fill>
    </dxf>
    <dxf>
      <font>
        <strike val="0"/>
        <color theme="0"/>
      </font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J$43" lockText="1" noThreeD="1"/>
</file>

<file path=xl/ctrlProps/ctrlProp11.xml><?xml version="1.0" encoding="utf-8"?>
<formControlPr xmlns="http://schemas.microsoft.com/office/spreadsheetml/2009/9/main" objectType="CheckBox" fmlaLink="$A$51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A17" lockText="1" noThreeD="1"/>
</file>

<file path=xl/ctrlProps/ctrlProp14.xml><?xml version="1.0" encoding="utf-8"?>
<formControlPr xmlns="http://schemas.microsoft.com/office/spreadsheetml/2009/9/main" objectType="CheckBox" fmlaLink="A18" lockText="1" noThreeD="1"/>
</file>

<file path=xl/ctrlProps/ctrlProp15.xml><?xml version="1.0" encoding="utf-8"?>
<formControlPr xmlns="http://schemas.microsoft.com/office/spreadsheetml/2009/9/main" objectType="CheckBox" fmlaLink="A19" lockText="1" noThreeD="1"/>
</file>

<file path=xl/ctrlProps/ctrlProp16.xml><?xml version="1.0" encoding="utf-8"?>
<formControlPr xmlns="http://schemas.microsoft.com/office/spreadsheetml/2009/9/main" objectType="CheckBox" fmlaLink="$J$13" lockText="1" noThreeD="1"/>
</file>

<file path=xl/ctrlProps/ctrlProp17.xml><?xml version="1.0" encoding="utf-8"?>
<formControlPr xmlns="http://schemas.microsoft.com/office/spreadsheetml/2009/9/main" objectType="CheckBox" fmlaLink="$J$32" lockText="1" noThreeD="1"/>
</file>

<file path=xl/ctrlProps/ctrlProp18.xml><?xml version="1.0" encoding="utf-8"?>
<formControlPr xmlns="http://schemas.microsoft.com/office/spreadsheetml/2009/9/main" objectType="CheckBox" fmlaLink="$J$43" lockText="1" noThreeD="1"/>
</file>

<file path=xl/ctrlProps/ctrlProp19.xml><?xml version="1.0" encoding="utf-8"?>
<formControlPr xmlns="http://schemas.microsoft.com/office/spreadsheetml/2009/9/main" objectType="CheckBox" fmlaLink="$A$47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A16" lockText="1" noThreeD="1"/>
</file>

<file path=xl/ctrlProps/ctrlProp3.xml><?xml version="1.0" encoding="utf-8"?>
<formControlPr xmlns="http://schemas.microsoft.com/office/spreadsheetml/2009/9/main" objectType="CheckBox" fmlaLink="A17" lockText="1" noThreeD="1"/>
</file>

<file path=xl/ctrlProps/ctrlProp4.xml><?xml version="1.0" encoding="utf-8"?>
<formControlPr xmlns="http://schemas.microsoft.com/office/spreadsheetml/2009/9/main" objectType="CheckBox" fmlaLink="A18" lockText="1" noThreeD="1"/>
</file>

<file path=xl/ctrlProps/ctrlProp5.xml><?xml version="1.0" encoding="utf-8"?>
<formControlPr xmlns="http://schemas.microsoft.com/office/spreadsheetml/2009/9/main" objectType="CheckBox" fmlaLink="A19" lockText="1" noThreeD="1"/>
</file>

<file path=xl/ctrlProps/ctrlProp6.xml><?xml version="1.0" encoding="utf-8"?>
<formControlPr xmlns="http://schemas.microsoft.com/office/spreadsheetml/2009/9/main" objectType="CheckBox" fmlaLink="A28" lockText="1" noThreeD="1"/>
</file>

<file path=xl/ctrlProps/ctrlProp7.xml><?xml version="1.0" encoding="utf-8"?>
<formControlPr xmlns="http://schemas.microsoft.com/office/spreadsheetml/2009/9/main" objectType="CheckBox" fmlaLink="A29" lockText="1" noThreeD="1"/>
</file>

<file path=xl/ctrlProps/ctrlProp8.xml><?xml version="1.0" encoding="utf-8"?>
<formControlPr xmlns="http://schemas.microsoft.com/office/spreadsheetml/2009/9/main" objectType="CheckBox" fmlaLink="$J$13" lockText="1" noThreeD="1"/>
</file>

<file path=xl/ctrlProps/ctrlProp9.xml><?xml version="1.0" encoding="utf-8"?>
<formControlPr xmlns="http://schemas.microsoft.com/office/spreadsheetml/2009/9/main" objectType="CheckBox" fmlaLink="$J$32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7</xdr:row>
          <xdr:rowOff>114300</xdr:rowOff>
        </xdr:from>
        <xdr:to>
          <xdr:col>8</xdr:col>
          <xdr:colOff>600075</xdr:colOff>
          <xdr:row>8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public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7</xdr:row>
          <xdr:rowOff>123825</xdr:rowOff>
        </xdr:from>
        <xdr:to>
          <xdr:col>12</xdr:col>
          <xdr:colOff>9525</xdr:colOff>
          <xdr:row>8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privé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190500</xdr:rowOff>
        </xdr:from>
        <xdr:to>
          <xdr:col>2</xdr:col>
          <xdr:colOff>114300</xdr:colOff>
          <xdr:row>17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190500</xdr:rowOff>
        </xdr:from>
        <xdr:to>
          <xdr:col>2</xdr:col>
          <xdr:colOff>123825</xdr:colOff>
          <xdr:row>18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171450</xdr:rowOff>
        </xdr:from>
        <xdr:to>
          <xdr:col>2</xdr:col>
          <xdr:colOff>123825</xdr:colOff>
          <xdr:row>19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2</xdr:col>
          <xdr:colOff>123825</xdr:colOff>
          <xdr:row>28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133350</xdr:rowOff>
        </xdr:from>
        <xdr:to>
          <xdr:col>2</xdr:col>
          <xdr:colOff>123825</xdr:colOff>
          <xdr:row>29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11</xdr:row>
          <xdr:rowOff>19050</xdr:rowOff>
        </xdr:from>
        <xdr:to>
          <xdr:col>1</xdr:col>
          <xdr:colOff>133350</xdr:colOff>
          <xdr:row>13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30</xdr:row>
          <xdr:rowOff>0</xdr:rowOff>
        </xdr:from>
        <xdr:to>
          <xdr:col>1</xdr:col>
          <xdr:colOff>66675</xdr:colOff>
          <xdr:row>33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41</xdr:row>
          <xdr:rowOff>666750</xdr:rowOff>
        </xdr:from>
        <xdr:to>
          <xdr:col>1</xdr:col>
          <xdr:colOff>57150</xdr:colOff>
          <xdr:row>43</xdr:row>
          <xdr:rowOff>57150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49</xdr:row>
          <xdr:rowOff>200025</xdr:rowOff>
        </xdr:from>
        <xdr:to>
          <xdr:col>2</xdr:col>
          <xdr:colOff>123825</xdr:colOff>
          <xdr:row>51</xdr:row>
          <xdr:rowOff>47625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7</xdr:row>
          <xdr:rowOff>114300</xdr:rowOff>
        </xdr:from>
        <xdr:to>
          <xdr:col>8</xdr:col>
          <xdr:colOff>581025</xdr:colOff>
          <xdr:row>8</xdr:row>
          <xdr:rowOff>66675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public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190500</xdr:rowOff>
        </xdr:from>
        <xdr:to>
          <xdr:col>2</xdr:col>
          <xdr:colOff>104775</xdr:colOff>
          <xdr:row>17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190500</xdr:rowOff>
        </xdr:from>
        <xdr:to>
          <xdr:col>2</xdr:col>
          <xdr:colOff>114300</xdr:colOff>
          <xdr:row>18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171450</xdr:rowOff>
        </xdr:from>
        <xdr:to>
          <xdr:col>2</xdr:col>
          <xdr:colOff>114300</xdr:colOff>
          <xdr:row>19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11</xdr:row>
          <xdr:rowOff>19050</xdr:rowOff>
        </xdr:from>
        <xdr:to>
          <xdr:col>1</xdr:col>
          <xdr:colOff>123825</xdr:colOff>
          <xdr:row>13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30</xdr:row>
          <xdr:rowOff>0</xdr:rowOff>
        </xdr:from>
        <xdr:to>
          <xdr:col>1</xdr:col>
          <xdr:colOff>57150</xdr:colOff>
          <xdr:row>33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41</xdr:row>
          <xdr:rowOff>666750</xdr:rowOff>
        </xdr:from>
        <xdr:to>
          <xdr:col>1</xdr:col>
          <xdr:colOff>47625</xdr:colOff>
          <xdr:row>43</xdr:row>
          <xdr:rowOff>57150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45</xdr:row>
          <xdr:rowOff>190500</xdr:rowOff>
        </xdr:from>
        <xdr:to>
          <xdr:col>2</xdr:col>
          <xdr:colOff>114300</xdr:colOff>
          <xdr:row>47</xdr:row>
          <xdr:rowOff>47625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</xdr:row>
          <xdr:rowOff>514350</xdr:rowOff>
        </xdr:from>
        <xdr:to>
          <xdr:col>2</xdr:col>
          <xdr:colOff>114300</xdr:colOff>
          <xdr:row>16</xdr:row>
          <xdr:rowOff>57150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79"/>
  <sheetViews>
    <sheetView showGridLines="0" tabSelected="1" view="pageLayout" zoomScale="110" zoomScaleNormal="140" zoomScalePageLayoutView="110" workbookViewId="0">
      <selection activeCell="F41" sqref="F41"/>
    </sheetView>
  </sheetViews>
  <sheetFormatPr baseColWidth="10" defaultColWidth="11.42578125" defaultRowHeight="15" x14ac:dyDescent="0.25"/>
  <cols>
    <col min="1" max="1" width="3.140625" style="4" customWidth="1"/>
    <col min="2" max="2" width="3.28515625" style="4" customWidth="1"/>
    <col min="3" max="3" width="16" style="4" customWidth="1"/>
    <col min="4" max="4" width="21.5703125" style="4" customWidth="1"/>
    <col min="5" max="5" width="3" style="4" customWidth="1"/>
    <col min="6" max="6" width="4.28515625" style="4" customWidth="1"/>
    <col min="7" max="7" width="4.85546875" style="4" customWidth="1"/>
    <col min="8" max="8" width="2.85546875" style="4" customWidth="1"/>
    <col min="9" max="9" width="12.140625" style="4" customWidth="1"/>
    <col min="10" max="10" width="14.85546875" style="4" customWidth="1"/>
    <col min="11" max="11" width="0.7109375" style="5" customWidth="1"/>
    <col min="12" max="12" width="5.140625" style="4" customWidth="1"/>
    <col min="13" max="16384" width="11.42578125" style="4"/>
  </cols>
  <sheetData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3"/>
      <c r="K2" s="28"/>
    </row>
    <row r="3" spans="1:11" ht="20.25" x14ac:dyDescent="0.3">
      <c r="A3" s="157" t="s">
        <v>29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1" ht="6" customHeight="1" thickBot="1" x14ac:dyDescent="0.3">
      <c r="A4" s="43"/>
      <c r="B4" s="43"/>
      <c r="C4" s="43"/>
      <c r="D4" s="43"/>
      <c r="E4" s="43"/>
      <c r="F4" s="43"/>
      <c r="G4" s="43"/>
      <c r="H4" s="43"/>
      <c r="I4" s="44"/>
      <c r="J4" s="44"/>
      <c r="K4" s="45"/>
    </row>
    <row r="5" spans="1:11" ht="21.2" customHeight="1" x14ac:dyDescent="0.25">
      <c r="A5" s="46">
        <v>1</v>
      </c>
      <c r="B5" s="47" t="s">
        <v>11</v>
      </c>
      <c r="C5" s="47"/>
      <c r="D5" s="48"/>
      <c r="E5"/>
      <c r="F5"/>
      <c r="G5"/>
      <c r="H5"/>
      <c r="I5"/>
      <c r="J5"/>
      <c r="K5" s="42"/>
    </row>
    <row r="6" spans="1:11" ht="24" customHeight="1" x14ac:dyDescent="0.25">
      <c r="A6" s="49"/>
      <c r="B6" s="151" t="s">
        <v>30</v>
      </c>
      <c r="C6" s="151"/>
      <c r="D6" s="40"/>
      <c r="E6" s="51"/>
      <c r="F6" s="151" t="s">
        <v>31</v>
      </c>
      <c r="G6" s="151"/>
      <c r="H6" s="151"/>
      <c r="I6" s="162"/>
      <c r="J6" s="162"/>
      <c r="K6" s="52"/>
    </row>
    <row r="7" spans="1:11" ht="24" customHeight="1" x14ac:dyDescent="0.25">
      <c r="A7" s="49"/>
      <c r="B7" s="53" t="s">
        <v>12</v>
      </c>
      <c r="C7"/>
      <c r="D7" s="41"/>
      <c r="E7" s="54"/>
      <c r="F7" s="161" t="s">
        <v>13</v>
      </c>
      <c r="G7" s="161"/>
      <c r="H7" s="55"/>
      <c r="I7" s="163"/>
      <c r="J7" s="163"/>
      <c r="K7" s="52"/>
    </row>
    <row r="8" spans="1:11" ht="24" customHeight="1" x14ac:dyDescent="0.25">
      <c r="A8" s="49"/>
      <c r="B8" s="53" t="s">
        <v>9</v>
      </c>
      <c r="C8" s="53"/>
      <c r="D8" s="124"/>
      <c r="E8" s="54"/>
      <c r="F8" s="54"/>
      <c r="G8" s="56"/>
      <c r="H8" s="56"/>
      <c r="I8" s="57"/>
      <c r="J8" s="57"/>
      <c r="K8" s="42"/>
    </row>
    <row r="9" spans="1:11" ht="24" customHeight="1" x14ac:dyDescent="0.25">
      <c r="A9" s="49"/>
      <c r="B9" s="53" t="s">
        <v>10</v>
      </c>
      <c r="C9" s="53"/>
      <c r="D9" s="39"/>
      <c r="E9" s="54"/>
      <c r="F9" s="53"/>
      <c r="G9" s="56"/>
      <c r="H9" s="56"/>
      <c r="I9" s="57"/>
      <c r="J9" s="57"/>
      <c r="K9" s="42"/>
    </row>
    <row r="10" spans="1:11" ht="9.75" customHeight="1" x14ac:dyDescent="0.25">
      <c r="A10" s="58"/>
      <c r="B10" s="59"/>
      <c r="C10" s="59"/>
      <c r="D10" s="60"/>
      <c r="E10" s="60"/>
      <c r="F10" s="59"/>
      <c r="G10" s="61"/>
      <c r="H10" s="61"/>
      <c r="I10" s="62"/>
      <c r="J10" s="62"/>
      <c r="K10" s="63"/>
    </row>
    <row r="11" spans="1:11" ht="22.5" customHeight="1" x14ac:dyDescent="0.25">
      <c r="A11" s="46">
        <v>2</v>
      </c>
      <c r="B11" s="64" t="s">
        <v>32</v>
      </c>
      <c r="C11" s="65"/>
      <c r="D11"/>
      <c r="E11"/>
      <c r="F11" s="53"/>
      <c r="G11" s="56"/>
      <c r="H11" s="56"/>
      <c r="I11" s="57"/>
      <c r="J11" s="57"/>
      <c r="K11" s="42"/>
    </row>
    <row r="12" spans="1:11" ht="5.45" customHeight="1" x14ac:dyDescent="0.25">
      <c r="A12" s="47"/>
      <c r="B12" s="66"/>
      <c r="C12" s="66"/>
      <c r="D12" s="67"/>
      <c r="E12" s="67"/>
      <c r="F12" s="67"/>
      <c r="G12" s="67"/>
      <c r="H12" s="67"/>
      <c r="I12" s="67"/>
      <c r="J12" s="67"/>
      <c r="K12" s="68"/>
    </row>
    <row r="13" spans="1:11" x14ac:dyDescent="0.25">
      <c r="A13" s="69"/>
      <c r="B13" s="66" t="s">
        <v>7</v>
      </c>
      <c r="C13" s="66" t="s">
        <v>55</v>
      </c>
      <c r="D13" s="67"/>
      <c r="E13" s="67"/>
      <c r="F13" s="67"/>
      <c r="G13" s="67"/>
      <c r="H13" s="67"/>
      <c r="I13" s="67"/>
      <c r="J13" s="70" t="b">
        <v>0</v>
      </c>
      <c r="K13" s="68"/>
    </row>
    <row r="14" spans="1:11" ht="6" customHeight="1" x14ac:dyDescent="0.25">
      <c r="A14" s="47"/>
      <c r="B14"/>
      <c r="C14" s="53"/>
      <c r="D14" s="53"/>
      <c r="E14" s="159"/>
      <c r="F14" s="159"/>
      <c r="G14" s="67"/>
      <c r="H14" s="160"/>
      <c r="I14" s="160"/>
      <c r="J14" s="160"/>
      <c r="K14" s="71"/>
    </row>
    <row r="15" spans="1:11" ht="28.5" customHeight="1" x14ac:dyDescent="0.25">
      <c r="A15" s="47"/>
      <c r="B15" s="53" t="s">
        <v>33</v>
      </c>
      <c r="C15" s="59"/>
      <c r="D15" s="59"/>
      <c r="E15" s="158"/>
      <c r="F15" s="158"/>
      <c r="G15" s="72"/>
      <c r="H15" s="73"/>
      <c r="I15" s="74" t="s">
        <v>34</v>
      </c>
      <c r="J15" s="74" t="s">
        <v>28</v>
      </c>
      <c r="K15" s="75"/>
    </row>
    <row r="16" spans="1:11" ht="17.100000000000001" customHeight="1" x14ac:dyDescent="0.25">
      <c r="A16" s="76" t="b">
        <v>0</v>
      </c>
      <c r="B16" s="77"/>
      <c r="C16" s="78" t="s">
        <v>35</v>
      </c>
      <c r="D16" s="78"/>
      <c r="E16" s="79"/>
      <c r="F16" s="80"/>
      <c r="G16" s="80" t="s">
        <v>14</v>
      </c>
      <c r="H16" s="13"/>
      <c r="I16" s="132"/>
      <c r="J16" s="133"/>
      <c r="K16" s="29">
        <f>I16+J16</f>
        <v>0</v>
      </c>
    </row>
    <row r="17" spans="1:11" ht="17.100000000000001" customHeight="1" x14ac:dyDescent="0.25">
      <c r="A17" s="70" t="b">
        <v>0</v>
      </c>
      <c r="B17" s="81"/>
      <c r="C17" s="82" t="s">
        <v>17</v>
      </c>
      <c r="D17" s="82"/>
      <c r="E17" s="82"/>
      <c r="F17" s="83"/>
      <c r="G17" s="83" t="s">
        <v>15</v>
      </c>
      <c r="H17"/>
      <c r="I17" s="134"/>
      <c r="J17" s="135"/>
      <c r="K17" s="29">
        <f t="shared" ref="K17:K19" si="0">I17+J17</f>
        <v>0</v>
      </c>
    </row>
    <row r="18" spans="1:11" ht="17.100000000000001" customHeight="1" x14ac:dyDescent="0.25">
      <c r="A18" s="70" t="b">
        <v>0</v>
      </c>
      <c r="B18" s="81"/>
      <c r="C18" s="82" t="s">
        <v>18</v>
      </c>
      <c r="D18" s="82"/>
      <c r="E18" s="82"/>
      <c r="F18" s="83"/>
      <c r="G18" s="83" t="s">
        <v>15</v>
      </c>
      <c r="H18" s="14"/>
      <c r="I18" s="134"/>
      <c r="J18" s="133"/>
      <c r="K18" s="29">
        <f t="shared" si="0"/>
        <v>0</v>
      </c>
    </row>
    <row r="19" spans="1:11" ht="17.100000000000001" customHeight="1" x14ac:dyDescent="0.25">
      <c r="A19" s="70" t="b">
        <v>0</v>
      </c>
      <c r="B19" s="84"/>
      <c r="C19" s="85" t="s">
        <v>19</v>
      </c>
      <c r="D19" s="85"/>
      <c r="E19" s="85"/>
      <c r="F19" s="86"/>
      <c r="G19" s="86" t="s">
        <v>14</v>
      </c>
      <c r="H19" s="15"/>
      <c r="I19" s="136"/>
      <c r="J19" s="137"/>
      <c r="K19" s="29">
        <f t="shared" si="0"/>
        <v>0</v>
      </c>
    </row>
    <row r="20" spans="1:11" ht="17.100000000000001" customHeight="1" x14ac:dyDescent="0.25">
      <c r="A20" s="67"/>
      <c r="B20" s="67"/>
      <c r="C20" s="87"/>
      <c r="D20" s="79"/>
      <c r="E20" s="82"/>
      <c r="F20" s="83"/>
      <c r="G20" s="88" t="s">
        <v>16</v>
      </c>
      <c r="H20" s="87"/>
      <c r="I20" s="138" t="str">
        <f>IF(SUMIF(A16:A19,TRUE,I16:I19)&gt;0,SUMIF(A16:A19,TRUE,I16:I19),"")</f>
        <v/>
      </c>
      <c r="J20" s="138" t="str">
        <f>IF(SUMIF(A16:A19,TRUE,J16:J19)&gt;0,SUMIF(A16:A19,TRUE,J16:J19),"")</f>
        <v/>
      </c>
      <c r="K20" s="89" t="e">
        <f>I20+J20</f>
        <v>#VALUE!</v>
      </c>
    </row>
    <row r="21" spans="1:11" ht="6" customHeight="1" x14ac:dyDescent="0.25">
      <c r="A21" s="67"/>
      <c r="B21" s="67"/>
      <c r="C21" s="90"/>
      <c r="D21" s="67"/>
      <c r="E21" s="67"/>
      <c r="F21" s="67"/>
      <c r="G21" s="67"/>
      <c r="H21" s="16"/>
      <c r="I21" s="16"/>
      <c r="J21" s="17"/>
      <c r="K21" s="30" t="e">
        <f>J20/(I20+J20)</f>
        <v>#VALUE!</v>
      </c>
    </row>
    <row r="22" spans="1:11" ht="17.100000000000001" customHeight="1" x14ac:dyDescent="0.25">
      <c r="A22" s="67"/>
      <c r="B22" s="72" t="s">
        <v>60</v>
      </c>
      <c r="C22" s="72"/>
      <c r="D22" s="59"/>
      <c r="E22" s="60"/>
      <c r="F22" s="60"/>
      <c r="G22" s="59"/>
      <c r="H22" s="61"/>
      <c r="I22" s="61"/>
      <c r="J22" s="91"/>
      <c r="K22" s="92"/>
    </row>
    <row r="23" spans="1:11" ht="17.100000000000001" customHeight="1" x14ac:dyDescent="0.25">
      <c r="A23" s="67"/>
      <c r="B23" s="67"/>
      <c r="C23" s="82" t="s">
        <v>36</v>
      </c>
      <c r="D23" s="82"/>
      <c r="E23" s="82"/>
      <c r="F23" s="82"/>
      <c r="G23" s="79"/>
      <c r="H23" s="67"/>
      <c r="I23" s="8"/>
      <c r="J23" s="79"/>
      <c r="K23" s="30"/>
    </row>
    <row r="24" spans="1:11" ht="17.100000000000001" customHeight="1" x14ac:dyDescent="0.25">
      <c r="A24"/>
      <c r="B24" s="67"/>
      <c r="C24" s="82" t="s">
        <v>20</v>
      </c>
      <c r="D24" s="82"/>
      <c r="E24" s="82"/>
      <c r="F24" s="82"/>
      <c r="G24" s="82"/>
      <c r="H24" s="82"/>
      <c r="I24" s="82"/>
      <c r="J24" s="7"/>
      <c r="K24" s="31"/>
    </row>
    <row r="25" spans="1:11" ht="6" customHeight="1" x14ac:dyDescent="0.25">
      <c r="A25"/>
      <c r="B25" s="67"/>
      <c r="C25" s="67"/>
      <c r="D25" s="67"/>
      <c r="E25" s="67"/>
      <c r="F25" s="67"/>
      <c r="G25" s="67"/>
      <c r="H25" s="11"/>
      <c r="I25" s="11"/>
      <c r="J25" s="12"/>
      <c r="K25" s="31"/>
    </row>
    <row r="26" spans="1:11" ht="17.100000000000001" customHeight="1" x14ac:dyDescent="0.25">
      <c r="A26"/>
      <c r="B26" s="143" t="s">
        <v>54</v>
      </c>
      <c r="C26" s="72"/>
      <c r="D26" s="72"/>
      <c r="E26" s="93"/>
      <c r="F26" s="93"/>
      <c r="G26" s="93"/>
      <c r="H26" s="93"/>
      <c r="I26" s="93"/>
      <c r="J26" s="93"/>
      <c r="K26" s="92"/>
    </row>
    <row r="27" spans="1:11" ht="17.100000000000001" customHeight="1" x14ac:dyDescent="0.25">
      <c r="A27"/>
      <c r="B27" s="67"/>
      <c r="C27" s="67" t="s">
        <v>38</v>
      </c>
      <c r="D27" s="18"/>
      <c r="E27" s="18"/>
      <c r="F27" s="18"/>
      <c r="G27" s="18"/>
      <c r="H27" s="18"/>
      <c r="I27" s="18"/>
      <c r="J27" s="18">
        <f>(I23+J24)*0.7</f>
        <v>0</v>
      </c>
      <c r="K27" s="92"/>
    </row>
    <row r="28" spans="1:11" ht="32.450000000000003" customHeight="1" x14ac:dyDescent="0.25">
      <c r="A28" s="27" t="b">
        <v>0</v>
      </c>
      <c r="B28" s="94"/>
      <c r="C28" s="146" t="s">
        <v>21</v>
      </c>
      <c r="D28" s="82"/>
      <c r="E28" s="19"/>
      <c r="F28" s="18"/>
      <c r="G28" s="18"/>
      <c r="H28" s="18"/>
      <c r="I28" s="20" t="s">
        <v>39</v>
      </c>
      <c r="J28" s="6"/>
      <c r="K28" s="32"/>
    </row>
    <row r="29" spans="1:11" ht="28.5" customHeight="1" x14ac:dyDescent="0.25">
      <c r="A29" s="70" t="b">
        <v>0</v>
      </c>
      <c r="B29" s="94"/>
      <c r="C29" s="147" t="s">
        <v>40</v>
      </c>
      <c r="D29" s="95"/>
      <c r="E29" s="22"/>
      <c r="F29" s="72"/>
      <c r="G29" s="72"/>
      <c r="H29" s="72"/>
      <c r="I29" s="22" t="s">
        <v>41</v>
      </c>
      <c r="J29" s="9"/>
      <c r="K29" s="96"/>
    </row>
    <row r="30" spans="1:11" ht="17.100000000000001" customHeight="1" x14ac:dyDescent="0.25">
      <c r="A30" s="67"/>
      <c r="B30" s="67"/>
      <c r="C30" s="47" t="s">
        <v>37</v>
      </c>
      <c r="D30" s="67"/>
      <c r="E30" s="67"/>
      <c r="F30" s="67"/>
      <c r="G30" s="67"/>
      <c r="H30" s="144"/>
      <c r="I30" s="144"/>
      <c r="J30" s="145" t="str">
        <f>IF(J13=TRUE,IF(OR(SUMIF(A28:A29,TRUE,J28:J29)&gt;0,J27&gt;0),J27+SUMIF(A28:A29,TRUE,J28:J29),""),"")</f>
        <v/>
      </c>
      <c r="K30" s="33"/>
    </row>
    <row r="31" spans="1:11" ht="6" customHeight="1" x14ac:dyDescent="0.25">
      <c r="A31" s="67"/>
      <c r="B31" s="67"/>
      <c r="C31" s="67"/>
      <c r="D31" s="67"/>
      <c r="E31" s="67"/>
      <c r="F31" s="67"/>
      <c r="G31" s="67"/>
      <c r="H31" s="90"/>
      <c r="I31" s="90"/>
      <c r="J31" s="97"/>
      <c r="K31" s="98"/>
    </row>
    <row r="32" spans="1:11" ht="15.6" customHeight="1" x14ac:dyDescent="0.25">
      <c r="A32" s="69"/>
      <c r="B32" s="47" t="s">
        <v>22</v>
      </c>
      <c r="C32" s="47" t="s">
        <v>57</v>
      </c>
      <c r="D32" s="67"/>
      <c r="E32" s="67"/>
      <c r="F32" s="67"/>
      <c r="G32" s="67"/>
      <c r="H32" s="90"/>
      <c r="I32" s="90"/>
      <c r="J32" s="99" t="b">
        <v>0</v>
      </c>
      <c r="K32" s="98"/>
    </row>
    <row r="33" spans="1:11" ht="6" customHeight="1" x14ac:dyDescent="0.25">
      <c r="A33" s="47"/>
      <c r="B33" s="47"/>
      <c r="C33" s="67"/>
      <c r="D33" s="67"/>
      <c r="E33" s="67"/>
      <c r="F33" s="67"/>
      <c r="G33" s="67"/>
      <c r="H33" s="90"/>
      <c r="I33" s="90"/>
      <c r="J33" s="97"/>
      <c r="K33" s="98"/>
    </row>
    <row r="34" spans="1:11" ht="32.1" customHeight="1" x14ac:dyDescent="0.25">
      <c r="A34" s="47"/>
      <c r="B34" s="59" t="s">
        <v>33</v>
      </c>
      <c r="C34" s="72"/>
      <c r="D34" s="59"/>
      <c r="E34" s="158"/>
      <c r="F34" s="158"/>
      <c r="G34" s="72"/>
      <c r="H34" s="72"/>
      <c r="I34" s="74" t="s">
        <v>34</v>
      </c>
      <c r="J34" s="74" t="s">
        <v>28</v>
      </c>
      <c r="K34" s="75"/>
    </row>
    <row r="35" spans="1:11" ht="17.100000000000001" customHeight="1" x14ac:dyDescent="0.25">
      <c r="A35" s="47"/>
      <c r="B35" s="67"/>
      <c r="C35" s="67"/>
      <c r="D35" s="67"/>
      <c r="E35" s="67"/>
      <c r="F35"/>
      <c r="G35" s="100" t="s">
        <v>23</v>
      </c>
      <c r="H35" s="67"/>
      <c r="I35" s="139"/>
      <c r="J35" s="140"/>
      <c r="K35" s="34">
        <f>I35+J35</f>
        <v>0</v>
      </c>
    </row>
    <row r="36" spans="1:11" ht="6" customHeight="1" x14ac:dyDescent="0.25">
      <c r="A36" s="47"/>
      <c r="B36" s="47"/>
      <c r="C36" s="67"/>
      <c r="D36" s="67"/>
      <c r="E36" s="67"/>
      <c r="F36" s="67"/>
      <c r="G36" s="67"/>
      <c r="H36" s="90"/>
      <c r="I36" s="90"/>
      <c r="J36" s="97"/>
      <c r="K36" s="98"/>
    </row>
    <row r="37" spans="1:11" ht="17.100000000000001" customHeight="1" x14ac:dyDescent="0.25">
      <c r="A37" s="47"/>
      <c r="B37" s="72" t="s">
        <v>56</v>
      </c>
      <c r="C37" s="101"/>
      <c r="D37" s="72"/>
      <c r="E37" s="72"/>
      <c r="F37" s="102"/>
      <c r="G37" s="72"/>
      <c r="H37" s="72"/>
      <c r="I37" s="23"/>
      <c r="J37" s="24"/>
      <c r="K37" s="35"/>
    </row>
    <row r="38" spans="1:11" ht="17.100000000000001" customHeight="1" x14ac:dyDescent="0.25">
      <c r="A38" s="47"/>
      <c r="B38" s="67"/>
      <c r="C38" s="82" t="s">
        <v>42</v>
      </c>
      <c r="D38" s="82"/>
      <c r="E38" s="82"/>
      <c r="F38" s="82"/>
      <c r="G38" s="79"/>
      <c r="H38" s="67"/>
      <c r="I38" s="8"/>
      <c r="J38" s="79"/>
      <c r="K38" s="35"/>
    </row>
    <row r="39" spans="1:11" ht="17.100000000000001" customHeight="1" x14ac:dyDescent="0.25">
      <c r="A39" s="47"/>
      <c r="B39" s="67"/>
      <c r="C39" s="85" t="s">
        <v>20</v>
      </c>
      <c r="D39" s="85"/>
      <c r="E39" s="85"/>
      <c r="F39" s="85"/>
      <c r="G39" s="85"/>
      <c r="H39" s="85"/>
      <c r="I39" s="85"/>
      <c r="J39" s="9"/>
      <c r="K39" s="35"/>
    </row>
    <row r="40" spans="1:11" ht="17.100000000000001" customHeight="1" x14ac:dyDescent="0.25">
      <c r="A40" s="47"/>
      <c r="B40" s="67"/>
      <c r="C40" s="47" t="s">
        <v>58</v>
      </c>
      <c r="D40" s="67"/>
      <c r="E40" s="67"/>
      <c r="F40" s="67"/>
      <c r="G40" s="67"/>
      <c r="H40" s="67"/>
      <c r="I40" s="67"/>
      <c r="J40" s="25" t="str">
        <f>IF(J32=TRUE,(I38+J39)*0.7,"")</f>
        <v/>
      </c>
      <c r="K40" s="35"/>
    </row>
    <row r="41" spans="1:11" ht="73.5" customHeight="1" x14ac:dyDescent="0.25">
      <c r="A41" s="47"/>
      <c r="B41" s="67"/>
      <c r="C41" s="47"/>
      <c r="D41" s="67"/>
      <c r="E41" s="67"/>
      <c r="F41" s="67"/>
      <c r="G41" s="67"/>
      <c r="H41" s="67"/>
      <c r="I41" s="67"/>
      <c r="J41" s="25"/>
      <c r="K41" s="35"/>
    </row>
    <row r="42" spans="1:11" ht="11.25" customHeight="1" x14ac:dyDescent="0.25">
      <c r="A42" s="47"/>
      <c r="B42" s="67"/>
      <c r="C42" s="67"/>
      <c r="D42" s="67"/>
      <c r="E42" s="67"/>
      <c r="F42" s="67"/>
      <c r="G42" s="121"/>
      <c r="H42" s="121"/>
      <c r="I42" s="121"/>
      <c r="J42" s="21"/>
      <c r="K42" s="35"/>
    </row>
    <row r="43" spans="1:11" ht="21" customHeight="1" x14ac:dyDescent="0.25">
      <c r="A43" s="69"/>
      <c r="B43" s="47" t="s">
        <v>59</v>
      </c>
      <c r="C43" s="67"/>
      <c r="D43" s="67"/>
      <c r="E43" s="67"/>
      <c r="F43" s="67"/>
      <c r="G43" s="67"/>
      <c r="H43" s="90"/>
      <c r="I43" s="90"/>
      <c r="J43" s="99" t="b">
        <v>0</v>
      </c>
      <c r="K43" s="29"/>
    </row>
    <row r="44" spans="1:11" ht="6" customHeight="1" x14ac:dyDescent="0.25">
      <c r="A44" s="47"/>
      <c r="B44" s="47"/>
      <c r="C44" s="67"/>
      <c r="D44" s="67"/>
      <c r="E44" s="67"/>
      <c r="F44" s="67"/>
      <c r="G44" s="67"/>
      <c r="H44" s="90"/>
      <c r="I44" s="90"/>
      <c r="J44" s="97"/>
      <c r="K44" s="98"/>
    </row>
    <row r="45" spans="1:11" ht="17.100000000000001" customHeight="1" x14ac:dyDescent="0.25">
      <c r="A45" s="47"/>
      <c r="B45" s="59" t="s">
        <v>43</v>
      </c>
      <c r="C45" s="59"/>
      <c r="D45" s="59"/>
      <c r="E45" s="158"/>
      <c r="F45" s="158"/>
      <c r="G45" s="72"/>
      <c r="H45" s="101"/>
      <c r="I45" s="101"/>
      <c r="J45" s="103"/>
      <c r="K45" s="98"/>
    </row>
    <row r="46" spans="1:11" ht="17.100000000000001" customHeight="1" x14ac:dyDescent="0.25">
      <c r="A46" s="104"/>
      <c r="B46" s="53"/>
      <c r="C46" s="108" t="s">
        <v>44</v>
      </c>
      <c r="D46" s="108"/>
      <c r="E46" s="127" t="s">
        <v>45</v>
      </c>
      <c r="F46" s="108"/>
      <c r="G46" s="108"/>
      <c r="H46" s="108"/>
      <c r="I46" s="108"/>
      <c r="J46" s="131"/>
      <c r="K46" s="52"/>
    </row>
    <row r="47" spans="1:11" ht="17.100000000000001" customHeight="1" x14ac:dyDescent="0.25">
      <c r="A47" s="76" t="b">
        <v>0</v>
      </c>
      <c r="B47" s="69"/>
      <c r="C47" s="128" t="s">
        <v>46</v>
      </c>
      <c r="D47" s="128"/>
      <c r="E47" s="128" t="s">
        <v>8</v>
      </c>
      <c r="F47" s="128"/>
      <c r="G47" s="128"/>
      <c r="H47" s="128"/>
      <c r="I47" s="128"/>
      <c r="J47" s="21" t="str">
        <f>IF(A47=TRUE(),J46*20,"")</f>
        <v/>
      </c>
      <c r="K47" s="92"/>
    </row>
    <row r="48" spans="1:11" ht="17.100000000000001" customHeight="1" x14ac:dyDescent="0.25">
      <c r="A48" s="76"/>
      <c r="B48" s="125"/>
      <c r="C48" s="129" t="s">
        <v>37</v>
      </c>
      <c r="D48" s="130"/>
      <c r="E48" s="130"/>
      <c r="F48" s="130"/>
      <c r="G48" s="130"/>
      <c r="H48" s="130"/>
      <c r="I48" s="130"/>
      <c r="J48" s="141" t="str">
        <f>IF(AND(J43=TRUE,A47=TRUE),IF(J47&gt;0,J47,""),"")</f>
        <v/>
      </c>
      <c r="K48" s="92"/>
    </row>
    <row r="49" spans="1:12" ht="6" customHeight="1" x14ac:dyDescent="0.25">
      <c r="A49" s="67"/>
      <c r="B49" s="67"/>
      <c r="C49" s="67"/>
      <c r="D49" s="67"/>
      <c r="E49" s="67"/>
      <c r="F49" s="67"/>
      <c r="G49" s="67"/>
      <c r="H49" s="90"/>
      <c r="I49" s="90"/>
      <c r="J49" s="97"/>
      <c r="K49" s="98"/>
    </row>
    <row r="50" spans="1:12" ht="17.100000000000001" customHeight="1" x14ac:dyDescent="0.25">
      <c r="A50" s="76"/>
      <c r="B50" s="125"/>
      <c r="C50" s="53" t="s">
        <v>44</v>
      </c>
      <c r="D50" s="123"/>
      <c r="E50" s="105" t="s">
        <v>45</v>
      </c>
      <c r="F50"/>
      <c r="G50" s="106"/>
      <c r="H50"/>
      <c r="I50" s="53"/>
      <c r="J50" s="107"/>
      <c r="K50" s="92"/>
    </row>
    <row r="51" spans="1:12" ht="17.100000000000001" customHeight="1" x14ac:dyDescent="0.25">
      <c r="A51" s="76" t="b">
        <v>0</v>
      </c>
      <c r="B51" s="69"/>
      <c r="C51" s="108" t="s">
        <v>47</v>
      </c>
      <c r="D51" s="82"/>
      <c r="E51" s="109" t="str">
        <f>IF(J50="","",IF(J50&lt;300,"max. CHF 6'000",IF(J50&gt;999,"max. CHF 10'000","max. CHF 8'000")))</f>
        <v/>
      </c>
      <c r="F51" s="82"/>
      <c r="G51" s="82"/>
      <c r="H51" s="82"/>
      <c r="I51" s="82"/>
      <c r="J51" s="26"/>
      <c r="K51" s="29" t="e">
        <f>#REF!-J51</f>
        <v>#REF!</v>
      </c>
      <c r="L51" s="2"/>
    </row>
    <row r="52" spans="1:12" ht="17.100000000000001" customHeight="1" x14ac:dyDescent="0.25">
      <c r="A52" s="76"/>
      <c r="B52" s="125"/>
      <c r="C52" s="108" t="s">
        <v>53</v>
      </c>
      <c r="D52" s="108"/>
      <c r="E52" s="108"/>
      <c r="F52" s="108"/>
      <c r="G52" s="108"/>
      <c r="H52" s="108"/>
      <c r="I52" s="108"/>
      <c r="J52" s="126"/>
      <c r="K52" s="29"/>
      <c r="L52" s="2"/>
    </row>
    <row r="53" spans="1:12" ht="17.100000000000001" customHeight="1" x14ac:dyDescent="0.25">
      <c r="A53" s="76"/>
      <c r="B53" s="125"/>
      <c r="C53" s="156" t="s">
        <v>61</v>
      </c>
      <c r="D53" s="156"/>
      <c r="E53" s="156"/>
      <c r="F53" s="156"/>
      <c r="G53" s="156"/>
      <c r="H53" s="156"/>
      <c r="I53" s="156"/>
      <c r="J53" s="126"/>
      <c r="K53" s="29"/>
      <c r="L53" s="2"/>
    </row>
    <row r="54" spans="1:12" ht="17.100000000000001" customHeight="1" x14ac:dyDescent="0.25">
      <c r="A54" s="76"/>
      <c r="B54" s="125"/>
      <c r="C54" s="129" t="s">
        <v>37</v>
      </c>
      <c r="D54" s="130"/>
      <c r="E54" s="130"/>
      <c r="F54" s="130"/>
      <c r="G54" s="130"/>
      <c r="H54" s="130"/>
      <c r="I54" s="130"/>
      <c r="J54" s="142" t="str">
        <f>IF(AND(J43=TRUE,A51=TRUE),IF(OR(J52&gt;0,J53&gt;0),SUM(J52:J53)*0.7,""),"")</f>
        <v/>
      </c>
      <c r="K54" s="29"/>
      <c r="L54" s="2"/>
    </row>
    <row r="55" spans="1:12" ht="9.6" customHeight="1" x14ac:dyDescent="0.25">
      <c r="A55" s="67"/>
      <c r="B55" s="67"/>
      <c r="C55"/>
      <c r="D55" s="67"/>
      <c r="E55" s="67"/>
      <c r="F55" s="100"/>
      <c r="G55" s="110"/>
      <c r="H55" s="90"/>
      <c r="I55" s="90"/>
      <c r="J55" s="10"/>
      <c r="K55" s="36"/>
      <c r="L55" s="2"/>
    </row>
    <row r="56" spans="1:12" ht="2.4500000000000002" customHeight="1" x14ac:dyDescent="0.25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111"/>
    </row>
    <row r="57" spans="1:12" ht="18.75" customHeight="1" x14ac:dyDescent="0.25">
      <c r="A57" s="46">
        <v>3</v>
      </c>
      <c r="B57" s="47" t="s">
        <v>48</v>
      </c>
      <c r="C57" s="66"/>
      <c r="D57" s="67"/>
      <c r="E57" s="67"/>
      <c r="F57" s="67"/>
      <c r="G57" s="67"/>
      <c r="H57" s="67"/>
      <c r="I57" s="67"/>
      <c r="J57" s="67"/>
      <c r="K57" s="68"/>
    </row>
    <row r="58" spans="1:12" ht="35.25" customHeight="1" x14ac:dyDescent="0.25">
      <c r="A58" s="49"/>
      <c r="B58" s="151" t="s">
        <v>52</v>
      </c>
      <c r="C58" s="151"/>
      <c r="D58" s="151"/>
      <c r="E58" s="151"/>
      <c r="F58" s="151"/>
      <c r="G58" s="151"/>
      <c r="H58" s="151"/>
      <c r="I58" s="151"/>
      <c r="J58" s="151"/>
      <c r="K58" s="112"/>
    </row>
    <row r="59" spans="1:12" ht="24" customHeight="1" x14ac:dyDescent="0.25">
      <c r="A59" s="49"/>
      <c r="B59" s="53" t="s">
        <v>24</v>
      </c>
      <c r="C59" s="53"/>
      <c r="D59" s="38"/>
      <c r="E59" s="51"/>
      <c r="F59"/>
      <c r="G59" s="106" t="s">
        <v>49</v>
      </c>
      <c r="H59" s="150"/>
      <c r="I59" s="150"/>
      <c r="J59" s="150"/>
      <c r="K59" s="52"/>
    </row>
    <row r="60" spans="1:12" ht="24" customHeight="1" x14ac:dyDescent="0.25">
      <c r="A60" s="49"/>
      <c r="B60" s="53" t="s">
        <v>9</v>
      </c>
      <c r="C60" s="53"/>
      <c r="D60" s="39"/>
      <c r="E60" s="54"/>
      <c r="F60" s="53"/>
      <c r="G60"/>
      <c r="H60" s="113"/>
      <c r="I60" s="113"/>
      <c r="J60" s="113"/>
      <c r="K60" s="52"/>
    </row>
    <row r="61" spans="1:12" ht="9.6" customHeight="1" x14ac:dyDescent="0.25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114"/>
    </row>
    <row r="62" spans="1:12" ht="22.5" customHeight="1" x14ac:dyDescent="0.25">
      <c r="A62" s="47">
        <v>4</v>
      </c>
      <c r="B62" s="47" t="s">
        <v>50</v>
      </c>
      <c r="C62"/>
      <c r="D62"/>
      <c r="E62"/>
      <c r="F62"/>
      <c r="G62"/>
      <c r="H62"/>
      <c r="I62"/>
      <c r="J62"/>
      <c r="K62" s="42"/>
    </row>
    <row r="63" spans="1:12" ht="6.95" customHeight="1" x14ac:dyDescent="0.25">
      <c r="A63"/>
      <c r="B63"/>
      <c r="C63"/>
      <c r="D63"/>
      <c r="E63"/>
      <c r="F63"/>
      <c r="G63"/>
      <c r="H63"/>
      <c r="I63"/>
      <c r="J63"/>
      <c r="K63" s="42"/>
    </row>
    <row r="64" spans="1:12" ht="149.25" customHeight="1" x14ac:dyDescent="0.25">
      <c r="A64"/>
      <c r="B64" s="148" t="s">
        <v>51</v>
      </c>
      <c r="C64" s="148"/>
      <c r="D64" s="148"/>
      <c r="E64" s="148"/>
      <c r="F64" s="148"/>
      <c r="G64" s="148"/>
      <c r="H64" s="148"/>
      <c r="I64" s="148"/>
      <c r="J64" s="148"/>
      <c r="K64" s="115"/>
    </row>
    <row r="65" spans="1:11" ht="6" customHeight="1" x14ac:dyDescent="0.25">
      <c r="A65"/>
      <c r="B65"/>
      <c r="C65"/>
      <c r="D65"/>
      <c r="E65"/>
      <c r="F65"/>
      <c r="G65"/>
      <c r="H65"/>
      <c r="I65"/>
      <c r="J65"/>
      <c r="K65" s="42"/>
    </row>
    <row r="66" spans="1:11" ht="15" customHeight="1" x14ac:dyDescent="0.25">
      <c r="A66"/>
      <c r="B66" s="67" t="s">
        <v>25</v>
      </c>
      <c r="C66" s="67"/>
      <c r="D66" s="67"/>
      <c r="E66" s="67"/>
      <c r="F66" s="67" t="s">
        <v>26</v>
      </c>
      <c r="G66" s="67"/>
      <c r="H66" s="67"/>
      <c r="I66" s="116"/>
      <c r="J66" s="116"/>
      <c r="K66" s="92"/>
    </row>
    <row r="67" spans="1:11" ht="24" customHeight="1" x14ac:dyDescent="0.25">
      <c r="A67"/>
      <c r="B67" s="149"/>
      <c r="C67" s="149"/>
      <c r="D67" s="149"/>
      <c r="E67"/>
      <c r="F67" s="149"/>
      <c r="G67" s="149"/>
      <c r="H67" s="149"/>
      <c r="I67" s="149"/>
      <c r="J67" s="149"/>
      <c r="K67" s="42"/>
    </row>
    <row r="68" spans="1:11" ht="6" customHeight="1" x14ac:dyDescent="0.25">
      <c r="A68"/>
      <c r="B68"/>
      <c r="C68"/>
      <c r="D68"/>
      <c r="E68"/>
      <c r="F68"/>
      <c r="G68"/>
      <c r="H68"/>
      <c r="I68"/>
      <c r="J68"/>
      <c r="K68" s="42"/>
    </row>
    <row r="69" spans="1:11" ht="9.6" customHeight="1" x14ac:dyDescent="0.25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63"/>
    </row>
    <row r="70" spans="1:11" ht="11.1" customHeight="1" x14ac:dyDescent="0.25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2"/>
    </row>
    <row r="71" spans="1:11" ht="20.100000000000001" customHeight="1" x14ac:dyDescent="0.25">
      <c r="A71"/>
      <c r="B71" s="117" t="s">
        <v>27</v>
      </c>
      <c r="C71"/>
      <c r="D71"/>
      <c r="E71"/>
      <c r="F71"/>
      <c r="G71"/>
      <c r="H71"/>
      <c r="I71"/>
      <c r="J71"/>
      <c r="K71" s="42"/>
    </row>
    <row r="72" spans="1:11" ht="18.600000000000001" customHeight="1" x14ac:dyDescent="0.25">
      <c r="A72"/>
      <c r="B72" s="154"/>
      <c r="C72" s="154"/>
      <c r="D72" s="154"/>
      <c r="E72" s="154"/>
      <c r="F72" s="154"/>
      <c r="G72" s="154"/>
      <c r="H72" s="154"/>
      <c r="I72" s="154"/>
      <c r="J72" s="154"/>
      <c r="K72" s="118"/>
    </row>
    <row r="73" spans="1:11" ht="18.600000000000001" customHeight="1" x14ac:dyDescent="0.25">
      <c r="A73"/>
      <c r="B73" s="153"/>
      <c r="C73" s="153"/>
      <c r="D73" s="153"/>
      <c r="E73" s="153"/>
      <c r="F73" s="153"/>
      <c r="G73" s="153"/>
      <c r="H73" s="153"/>
      <c r="I73" s="153"/>
      <c r="J73" s="153"/>
      <c r="K73" s="118"/>
    </row>
    <row r="74" spans="1:11" ht="18.600000000000001" customHeight="1" x14ac:dyDescent="0.25">
      <c r="A74"/>
      <c r="B74" s="155"/>
      <c r="C74" s="155"/>
      <c r="D74" s="155"/>
      <c r="E74" s="155"/>
      <c r="F74" s="155"/>
      <c r="G74" s="155"/>
      <c r="H74" s="155"/>
      <c r="I74" s="155"/>
      <c r="J74" s="155"/>
      <c r="K74" s="119"/>
    </row>
    <row r="75" spans="1:11" ht="18.600000000000001" customHeight="1" x14ac:dyDescent="0.25">
      <c r="A75"/>
      <c r="B75" s="153"/>
      <c r="C75" s="153"/>
      <c r="D75" s="153"/>
      <c r="E75" s="153"/>
      <c r="F75" s="153"/>
      <c r="G75" s="153"/>
      <c r="H75" s="153"/>
      <c r="I75" s="153"/>
      <c r="J75" s="153"/>
      <c r="K75" s="118"/>
    </row>
    <row r="76" spans="1:11" ht="18.600000000000001" customHeight="1" x14ac:dyDescent="0.25">
      <c r="A76"/>
      <c r="B76" s="37"/>
      <c r="C76" s="37"/>
      <c r="D76" s="37"/>
      <c r="E76" s="37"/>
      <c r="F76" s="37"/>
      <c r="G76" s="37"/>
      <c r="H76" s="37"/>
      <c r="I76" s="37"/>
      <c r="J76" s="37"/>
      <c r="K76" s="118"/>
    </row>
    <row r="77" spans="1:11" ht="18.600000000000001" customHeight="1" x14ac:dyDescent="0.25">
      <c r="A77"/>
      <c r="B77" s="153"/>
      <c r="C77" s="153"/>
      <c r="D77" s="153"/>
      <c r="E77" s="153"/>
      <c r="F77" s="153"/>
      <c r="G77" s="153"/>
      <c r="H77" s="153"/>
      <c r="I77" s="153"/>
      <c r="J77" s="153"/>
      <c r="K77" s="118"/>
    </row>
    <row r="78" spans="1:11" ht="18.600000000000001" customHeight="1" x14ac:dyDescent="0.25">
      <c r="A78"/>
      <c r="B78" s="155"/>
      <c r="C78" s="155"/>
      <c r="D78" s="155"/>
      <c r="E78" s="155"/>
      <c r="F78" s="155"/>
      <c r="G78" s="155"/>
      <c r="H78" s="155"/>
      <c r="I78" s="155"/>
      <c r="J78" s="155"/>
      <c r="K78" s="119"/>
    </row>
    <row r="79" spans="1:11" ht="18.600000000000001" customHeight="1" x14ac:dyDescent="0.25">
      <c r="A79" s="42"/>
      <c r="B79" s="152"/>
      <c r="C79" s="152"/>
      <c r="D79" s="152"/>
      <c r="E79" s="152"/>
      <c r="F79" s="152"/>
      <c r="G79" s="152"/>
      <c r="H79" s="152"/>
      <c r="I79" s="152"/>
      <c r="J79" s="152"/>
      <c r="K79" s="118"/>
    </row>
  </sheetData>
  <sheetProtection algorithmName="SHA-512" hashValue="TLp9RMruakLJOhHohcM5syVLMsmJwsZ83WjUrNbpIwESny59Joc7WCExlg1EkdKH+9ijbL7jpv+1CBFZUswHWg==" saltValue="HGmrtjQnIBQhcUTASDfWhQ==" spinCount="100000" sheet="1"/>
  <mergeCells count="23">
    <mergeCell ref="C53:I53"/>
    <mergeCell ref="A3:K3"/>
    <mergeCell ref="E45:F45"/>
    <mergeCell ref="E14:F15"/>
    <mergeCell ref="H14:J14"/>
    <mergeCell ref="F7:G7"/>
    <mergeCell ref="B6:C6"/>
    <mergeCell ref="I6:J6"/>
    <mergeCell ref="F6:H6"/>
    <mergeCell ref="I7:J7"/>
    <mergeCell ref="E34:F34"/>
    <mergeCell ref="B79:J79"/>
    <mergeCell ref="B73:J73"/>
    <mergeCell ref="B72:J72"/>
    <mergeCell ref="B75:J75"/>
    <mergeCell ref="B78:J78"/>
    <mergeCell ref="B77:J77"/>
    <mergeCell ref="B74:J74"/>
    <mergeCell ref="B64:J64"/>
    <mergeCell ref="B67:D67"/>
    <mergeCell ref="F67:J67"/>
    <mergeCell ref="H59:J59"/>
    <mergeCell ref="B58:J58"/>
  </mergeCells>
  <conditionalFormatting sqref="I16:J16">
    <cfRule type="expression" dxfId="8" priority="13">
      <formula>$K$16&gt;120</formula>
    </cfRule>
  </conditionalFormatting>
  <conditionalFormatting sqref="I17:J17">
    <cfRule type="expression" dxfId="7" priority="12">
      <formula>$K$17&gt;60</formula>
    </cfRule>
  </conditionalFormatting>
  <conditionalFormatting sqref="I18:J18">
    <cfRule type="expression" dxfId="6" priority="11">
      <formula>$K$18&gt;60</formula>
    </cfRule>
  </conditionalFormatting>
  <conditionalFormatting sqref="I19:J19">
    <cfRule type="expression" dxfId="5" priority="10">
      <formula>$K$19&gt;120</formula>
    </cfRule>
  </conditionalFormatting>
  <conditionalFormatting sqref="I20:J20">
    <cfRule type="expression" dxfId="4" priority="14">
      <formula>$K$20&gt;300</formula>
    </cfRule>
  </conditionalFormatting>
  <conditionalFormatting sqref="I35:J35">
    <cfRule type="expression" dxfId="3" priority="8">
      <formula>$K$35&gt;100</formula>
    </cfRule>
  </conditionalFormatting>
  <conditionalFormatting sqref="J20">
    <cfRule type="expression" dxfId="2" priority="15">
      <formula>$K$21&gt;0.4</formula>
    </cfRule>
  </conditionalFormatting>
  <conditionalFormatting sqref="J27">
    <cfRule type="expression" dxfId="1" priority="6">
      <formula>$I$23=0</formula>
    </cfRule>
  </conditionalFormatting>
  <conditionalFormatting sqref="J35">
    <cfRule type="expression" dxfId="0" priority="5">
      <formula>$K$34&gt;0.4</formula>
    </cfRule>
  </conditionalFormatting>
  <dataValidations disablePrompts="1" count="7">
    <dataValidation type="decimal" allowBlank="1" showInputMessage="1" showErrorMessage="1" sqref="I16:J16 I19:J19" xr:uid="{F87DE689-55D9-4F2C-BED7-62AE634BBF90}">
      <formula1>0</formula1>
      <formula2>120</formula2>
    </dataValidation>
    <dataValidation type="decimal" allowBlank="1" showInputMessage="1" showErrorMessage="1" sqref="I17:J18" xr:uid="{717E7AA0-3382-47D1-AE1C-7BEF91971490}">
      <formula1>0</formula1>
      <formula2>60</formula2>
    </dataValidation>
    <dataValidation type="decimal" allowBlank="1" showInputMessage="1" showErrorMessage="1" sqref="I23 J24 I38 J39 J42" xr:uid="{51063117-5AA9-496D-BC46-AE0380F07252}">
      <formula1>0</formula1>
      <formula2>99000</formula2>
    </dataValidation>
    <dataValidation type="whole" operator="lessThanOrEqual" allowBlank="1" showInputMessage="1" showErrorMessage="1" sqref="J28" xr:uid="{184B3953-CB65-4928-81B6-86632918E05A}">
      <formula1>5000</formula1>
    </dataValidation>
    <dataValidation type="whole" operator="lessThanOrEqual" allowBlank="1" showInputMessage="1" showErrorMessage="1" sqref="J29" xr:uid="{12B6E4B6-52CC-4FB6-96BD-FD9E59721CE6}">
      <formula1>25000</formula1>
    </dataValidation>
    <dataValidation type="decimal" allowBlank="1" showInputMessage="1" showErrorMessage="1" sqref="J46" xr:uid="{74A3B974-6651-43C5-A96F-6A64305E489A}">
      <formula1>100</formula1>
      <formula2>99999</formula2>
    </dataValidation>
    <dataValidation type="decimal" allowBlank="1" showInputMessage="1" showErrorMessage="1" sqref="J51:J54" xr:uid="{C3317CCA-52AA-4C74-A2E5-95A5347BF0DD}">
      <formula1>0</formula1>
      <formula2>10000</formula2>
    </dataValidation>
  </dataValidations>
  <pageMargins left="0.70866141732283472" right="0.70866141732283472" top="0.86614173228346458" bottom="0.78740157480314965" header="0.19685039370078741" footer="0.31496062992125984"/>
  <pageSetup paperSize="9" orientation="portrait" r:id="rId1"/>
  <headerFooter>
    <oddHeader>&amp;L&amp;G&amp;R&amp;"Arial,Fett"&amp;10Office des forêts et des dangers naturels
Programme d'encouragement « Optimisation des structures de gestion »&amp;"Arial,Standard"
Ci 3.3/4 version 1.0</oddHeader>
    <oddFooter>&amp;L&amp;"Arial,Standard"&amp;10&amp;K00+000AWN2023_05&amp;R&amp;"Arial,Standard"&amp;10&amp;P/2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6</xdr:col>
                    <xdr:colOff>161925</xdr:colOff>
                    <xdr:row>7</xdr:row>
                    <xdr:rowOff>114300</xdr:rowOff>
                  </from>
                  <to>
                    <xdr:col>8</xdr:col>
                    <xdr:colOff>600075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9</xdr:col>
                    <xdr:colOff>47625</xdr:colOff>
                    <xdr:row>7</xdr:row>
                    <xdr:rowOff>123825</xdr:rowOff>
                  </from>
                  <to>
                    <xdr:col>12</xdr:col>
                    <xdr:colOff>9525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15</xdr:row>
                    <xdr:rowOff>190500</xdr:rowOff>
                  </from>
                  <to>
                    <xdr:col>2</xdr:col>
                    <xdr:colOff>114300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190500</xdr:rowOff>
                  </from>
                  <to>
                    <xdr:col>2</xdr:col>
                    <xdr:colOff>123825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171450</xdr:rowOff>
                  </from>
                  <to>
                    <xdr:col>2</xdr:col>
                    <xdr:colOff>123825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2</xdr:col>
                    <xdr:colOff>123825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133350</xdr:rowOff>
                  </from>
                  <to>
                    <xdr:col>2</xdr:col>
                    <xdr:colOff>123825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0</xdr:col>
                    <xdr:colOff>47625</xdr:colOff>
                    <xdr:row>11</xdr:row>
                    <xdr:rowOff>19050</xdr:rowOff>
                  </from>
                  <to>
                    <xdr:col>1</xdr:col>
                    <xdr:colOff>133350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0</xdr:col>
                    <xdr:colOff>47625</xdr:colOff>
                    <xdr:row>30</xdr:row>
                    <xdr:rowOff>0</xdr:rowOff>
                  </from>
                  <to>
                    <xdr:col>1</xdr:col>
                    <xdr:colOff>66675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0</xdr:col>
                    <xdr:colOff>38100</xdr:colOff>
                    <xdr:row>41</xdr:row>
                    <xdr:rowOff>666750</xdr:rowOff>
                  </from>
                  <to>
                    <xdr:col>1</xdr:col>
                    <xdr:colOff>57150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</xdr:col>
                    <xdr:colOff>19050</xdr:colOff>
                    <xdr:row>49</xdr:row>
                    <xdr:rowOff>200025</xdr:rowOff>
                  </from>
                  <to>
                    <xdr:col>2</xdr:col>
                    <xdr:colOff>123825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6" name="Check Box 31">
              <controlPr defaultSize="0" autoFill="0" autoLine="0" autoPict="0">
                <anchor moveWithCells="1">
                  <from>
                    <xdr:col>6</xdr:col>
                    <xdr:colOff>161925</xdr:colOff>
                    <xdr:row>7</xdr:row>
                    <xdr:rowOff>114300</xdr:rowOff>
                  </from>
                  <to>
                    <xdr:col>8</xdr:col>
                    <xdr:colOff>581025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Check Box 32">
              <controlPr defaultSize="0" autoFill="0" autoLine="0" autoPict="0">
                <anchor moveWithCells="1">
                  <from>
                    <xdr:col>1</xdr:col>
                    <xdr:colOff>19050</xdr:colOff>
                    <xdr:row>15</xdr:row>
                    <xdr:rowOff>190500</xdr:rowOff>
                  </from>
                  <to>
                    <xdr:col>2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Check Box 33">
              <controlPr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190500</xdr:rowOff>
                  </from>
                  <to>
                    <xdr:col>2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9" name="Check Box 34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171450</xdr:rowOff>
                  </from>
                  <to>
                    <xdr:col>2</xdr:col>
                    <xdr:colOff>114300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0" name="Check Box 37">
              <controlPr defaultSize="0" autoFill="0" autoLine="0" autoPict="0">
                <anchor moveWithCells="1">
                  <from>
                    <xdr:col>0</xdr:col>
                    <xdr:colOff>47625</xdr:colOff>
                    <xdr:row>11</xdr:row>
                    <xdr:rowOff>19050</xdr:rowOff>
                  </from>
                  <to>
                    <xdr:col>1</xdr:col>
                    <xdr:colOff>123825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1" name="Check Box 38">
              <controlPr defaultSize="0" autoFill="0" autoLine="0" autoPict="0">
                <anchor moveWithCells="1">
                  <from>
                    <xdr:col>0</xdr:col>
                    <xdr:colOff>47625</xdr:colOff>
                    <xdr:row>30</xdr:row>
                    <xdr:rowOff>0</xdr:rowOff>
                  </from>
                  <to>
                    <xdr:col>1</xdr:col>
                    <xdr:colOff>57150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2" name="Check Box 39">
              <controlPr defaultSize="0" autoFill="0" autoLine="0" autoPict="0">
                <anchor moveWithCells="1">
                  <from>
                    <xdr:col>0</xdr:col>
                    <xdr:colOff>38100</xdr:colOff>
                    <xdr:row>41</xdr:row>
                    <xdr:rowOff>666750</xdr:rowOff>
                  </from>
                  <to>
                    <xdr:col>1</xdr:col>
                    <xdr:colOff>47625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3" name="Check Box 40">
              <controlPr defaultSize="0" autoFill="0" autoLine="0" autoPict="0">
                <anchor moveWithCells="1">
                  <from>
                    <xdr:col>1</xdr:col>
                    <xdr:colOff>19050</xdr:colOff>
                    <xdr:row>45</xdr:row>
                    <xdr:rowOff>190500</xdr:rowOff>
                  </from>
                  <to>
                    <xdr:col>2</xdr:col>
                    <xdr:colOff>114300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4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14</xdr:row>
                    <xdr:rowOff>514350</xdr:rowOff>
                  </from>
                  <to>
                    <xdr:col>2</xdr:col>
                    <xdr:colOff>114300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D4" sqref="D4"/>
    </sheetView>
  </sheetViews>
  <sheetFormatPr baseColWidth="10" defaultRowHeight="15" x14ac:dyDescent="0.25"/>
  <cols>
    <col min="1" max="1" width="42.85546875" bestFit="1" customWidth="1"/>
  </cols>
  <sheetData>
    <row r="1" spans="1:2" x14ac:dyDescent="0.25">
      <c r="A1" s="1" t="s">
        <v>5</v>
      </c>
      <c r="B1" s="1" t="s">
        <v>6</v>
      </c>
    </row>
    <row r="3" spans="1:2" x14ac:dyDescent="0.25">
      <c r="A3" s="1" t="s">
        <v>0</v>
      </c>
      <c r="B3" s="1">
        <v>8000</v>
      </c>
    </row>
    <row r="4" spans="1:2" x14ac:dyDescent="0.25">
      <c r="A4" s="1" t="s">
        <v>3</v>
      </c>
      <c r="B4" s="1">
        <v>12000</v>
      </c>
    </row>
    <row r="5" spans="1:2" x14ac:dyDescent="0.25">
      <c r="A5" s="1" t="s">
        <v>1</v>
      </c>
      <c r="B5" s="1">
        <v>1000</v>
      </c>
    </row>
    <row r="6" spans="1:2" x14ac:dyDescent="0.25">
      <c r="A6" s="1" t="s">
        <v>2</v>
      </c>
      <c r="B6" s="1">
        <v>5000</v>
      </c>
    </row>
    <row r="7" spans="1:2" x14ac:dyDescent="0.25">
      <c r="A7" s="1" t="s">
        <v>4</v>
      </c>
      <c r="B7" s="1">
        <v>5000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Beitragsgesuch</vt:lpstr>
      <vt:lpstr>Anhang</vt:lpstr>
      <vt:lpstr>Beitragsgesuch!Druckbereich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torben.claas@be.ch</dc:creator>
  <cp:lastModifiedBy>Herzig Angélique, WEU-AWN-AFR</cp:lastModifiedBy>
  <cp:lastPrinted>2026-04-16T09:10:45Z</cp:lastPrinted>
  <dcterms:created xsi:type="dcterms:W3CDTF">2023-05-29T13:39:37Z</dcterms:created>
  <dcterms:modified xsi:type="dcterms:W3CDTF">2026-04-16T09:21:05Z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2025-01-06T09:49:04Z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affdbf1c-5cb8-42bf-a585-3d887803c0a7</vt:lpwstr>
  </property>
  <property fmtid="{D5CDD505-2E9C-101B-9397-08002B2CF9AE}" pid="8" name="MSIP_Label_74fdd986-87d9-48c6-acda-407b1ab5fef0_ContentBits">
    <vt:lpwstr>0</vt:lpwstr>
  </property>
</Properties>
</file>