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P:\rey\KSI\Website\"/>
    </mc:Choice>
  </mc:AlternateContent>
  <workbookProtection workbookPassword="8E1A" lockStructure="1"/>
  <bookViews>
    <workbookView xWindow="0" yWindow="0" windowWidth="28800" windowHeight="13545"/>
  </bookViews>
  <sheets>
    <sheet name="Hilfsformular" sheetId="2" r:id="rId1"/>
    <sheet name="Auswahllisten" sheetId="13" state="hidden" r:id="rId2"/>
  </sheets>
  <definedNames>
    <definedName name="_xlnm.Print_Area" localSheetId="0">Hilfsformular!$A$1:$J$80</definedName>
    <definedName name="_xlnm.Print_Titles" localSheetId="0">Hilfsformular!$A:$A,Hilfsformular!$3:$5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2" l="1"/>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72" i="2" l="1"/>
  <c r="J8" i="2"/>
  <c r="I8" i="2"/>
  <c r="J7" i="2"/>
  <c r="I7" i="2"/>
  <c r="K8" i="2"/>
  <c r="K7" i="2"/>
  <c r="R8" i="2"/>
  <c r="Q8" i="2"/>
  <c r="P8" i="2"/>
  <c r="O8" i="2"/>
  <c r="M8" i="2"/>
  <c r="L8" i="2"/>
  <c r="R7" i="2"/>
  <c r="Q7" i="2"/>
  <c r="P7" i="2"/>
  <c r="O7" i="2"/>
  <c r="M7" i="2"/>
  <c r="L7" i="2"/>
  <c r="R6" i="2"/>
  <c r="Q6" i="2"/>
  <c r="P6" i="2"/>
  <c r="O6" i="2"/>
  <c r="M6" i="2"/>
  <c r="L6" i="2"/>
  <c r="K6" i="2"/>
  <c r="J6" i="2"/>
  <c r="I6" i="2"/>
  <c r="O72" i="2" l="1"/>
  <c r="K72" i="2"/>
  <c r="L72" i="2"/>
  <c r="Q72" i="2"/>
  <c r="M72" i="2"/>
  <c r="R72" i="2"/>
  <c r="J74" i="2"/>
  <c r="J72" i="2"/>
  <c r="I74" i="2"/>
  <c r="I72" i="2"/>
  <c r="P72"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Mehrere KP möglich; muss bei gleichbleibenden Monaten nur einmalig eingereicht werden</t>
        </r>
      </text>
    </comment>
    <comment ref="A5" authorId="0" shapeId="0">
      <text>
        <r>
          <rPr>
            <sz val="9"/>
            <color indexed="81"/>
            <rFont val="Segoe UI"/>
            <family val="2"/>
          </rPr>
          <t>Es sind alle im Monatslohn angestellten Mitarbeitenden aufzuführen, die im entsprechenden Monat auch auf der KAE-Abrechnung aufgeführt sind</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Geben Sie den jährlichen arbeitsvertraglichen Ferienanspruch in Arbeitstagen an.
Sind die Ferien in Kalendertagen vereinbart, werden sie zur Erfassung in der Abrechnung in Arbeitstage umgerechnet.
Beispiel:
Bei Personen mit 35 Kalendertagen Ferien gemäss L-GAV Gastgewerbe sind 25 Arbeitstage als Ferien zu erfassen (35 : 7 x 5).
Dieser Anspruch ist bei Personen mit Teilzeitpensum nicht in effektive Arbeitstage im entsprechenden Pensum umzurechnen. Die Umrechnung in Arbeitsstunden erfolgt automatisch anhand des Beschäftigungsgrades und der wöchentlichen Normalarbeitszeit bei 100%.
Beispiel:
Person A: 20 jährliche Ferientage, Vollzeitpensum: Eingabe: «20»
Person B: 22 jährliche Ferientage, Arbeitspensum 80%: Eingabe: «22»
Person C: 25 jährliche Ferientage, Arbeitspensum 50%: Eingabe «25»
Bei Personen, die im laufenden Jahr ein- oder austreten, wird von deren theoretischem jährlichen arbeitsvertraglichen Ferienanspruch ausgegangen.
</t>
        </r>
        <r>
          <rPr>
            <b/>
            <sz val="9"/>
            <color indexed="81"/>
            <rFont val="Segoe UI"/>
            <family val="2"/>
          </rPr>
          <t>Achtung: Es ist kein individueller konkreter Ferienbezug einzugeben.</t>
        </r>
        <r>
          <rPr>
            <sz val="9"/>
            <color indexed="81"/>
            <rFont val="Segoe UI"/>
            <family val="2"/>
          </rPr>
          <t xml:space="preserve">
Bitte das Total auf dem betrieblichen Zusammenzug den jährlichen vertraglichen Ferienanspruch aller anspruchsberechtigten Arbeitnehmenden im Monatslohn hervorheben.
</t>
        </r>
      </text>
    </comment>
    <comment ref="E5" authorId="0" shapeId="0">
      <text>
        <r>
          <rPr>
            <sz val="9"/>
            <color indexed="81"/>
            <rFont val="Segoe UI"/>
            <family val="2"/>
          </rPr>
          <t xml:space="preserve">Geben Sie an, an wievielen Arbeitstagen Ihre im Monatslohn angestellten Arbeitnehmenden im betreffenden Kalenderjahr aufgrund kantonaler, resp. kommunaler Feiertage von der Arbeit befreit sind (Feiertage, die auf einen Werktag fallen).
Für die Betriebe, in denen am Samstag regelmässig gearbeitet wird, können auch Feiertage angerechnet werden, die im betreffenden Jahr auf einen Samstag fallen.
Dem L-GAV des Gastgewerbes unterstellte AN haben beispielsweise Anspruch auf 6 Feiertage pro Jahr bzw. ½ Feiertag pro Monat (unabhängig von den kantonalen Feiertagen). Ist mittels eines anderen GAV oder einem Betriebsreglement eine vergleichbare Regelung vorgesehen, kommt diese zur Anwendung. Tage, an denen die AN flexibel Feiertage kompensieren, gelten als Sollzeit, die Stunden können jedoch nicht als KAE abgerechnet werden.
Dieser Anspruch ist bei Personen mit Teilzeitpensum nicht in effektive Arbeitstage im entsprechenden Pensum umzurechnen. Die Umrechnung in Arbeitsstunden erfolgt automatisch anhand des Beschäftigungsgrades und der wöchentlichen Normalarbeitszeit bei 100%.
</t>
        </r>
        <r>
          <rPr>
            <i/>
            <sz val="9"/>
            <color indexed="81"/>
            <rFont val="Segoe UI"/>
            <family val="2"/>
          </rPr>
          <t xml:space="preserve">
</t>
        </r>
        <r>
          <rPr>
            <sz val="9"/>
            <color indexed="81"/>
            <rFont val="Segoe UI"/>
            <family val="2"/>
          </rPr>
          <t xml:space="preserve">Beispiel für Kanton Bern für Abrechnungsperioden im Jahr 2022 = 6 Feiertage, welche auf einen Werktag fallen: 
Person A: Vollzeitpensum: Eingabe: «6»
Person B: Arbeitspensum 80%: Eingabe: «6»
Person C: Arbeitspensum 50%: Eingabe «6»
Bei Personen, die im laufenden Jahr ein- oder austreten, wird von deren theoretischem betrieblichen Feiertagsanspruch für das ganze aktuelle Kalenderjahr ausgegangen.
</t>
        </r>
        <r>
          <rPr>
            <b/>
            <sz val="9"/>
            <color indexed="81"/>
            <rFont val="Segoe UI"/>
            <family val="2"/>
          </rPr>
          <t>Achtung: Es sind nicht die konkreten Feiertage des aktuellen Monats einzugeben.</t>
        </r>
        <r>
          <rPr>
            <sz val="9"/>
            <color indexed="81"/>
            <rFont val="Segoe UI"/>
            <family val="2"/>
          </rPr>
          <t xml:space="preserve">
Bitte die Anzahl der im aktuellen Kalenderjahr für Ihren Betrieb gültigen Feiertage in den betrieblichen Unterlagen (Liste) hervorheben.
</t>
        </r>
      </text>
    </comment>
    <comment ref="F5" authorId="1" shapeId="0">
      <text>
        <r>
          <rPr>
            <sz val="9"/>
            <color indexed="81"/>
            <rFont val="Segoe UI"/>
            <family val="2"/>
          </rPr>
          <t xml:space="preserve">Bei Arbeitsverhältnissen auf Abruf berechnet sich der vertragliche Lohn und das vertragliche Pensum aus dem Durchschnittsverdienst und dem Durchschnittspensum der letzten 6 bzw. 12 Monate (bzw. den letzten 7, 8, 9 etc. Monaten, je nach Beschäftigungsdauer) vor Einführung der Kurzarbeit für die betroffene Person. Massgebend ist das günstigere Ergebnis.
Wie der «Beschäftigungsgrad» bei Arbeitsverhältnissen auf Abruf im Zusatzformular berechnet werden kann, wird an folgendem Beispiel erläutert:
Durchschnittlich pro Monat gearbeitete Stunden aus den letzten 6 oder 12 Monaten = bspw. 40 Std.
Durchschnittliche Arbeitszeit pro Monat aus den letzten 6 oder 12 Monaten für ein 100%-Pensum: bspw. 174.67 Std. Beschäftigungsgrad = 22.9 % (40 Std. von 174.67 Std.)
</t>
        </r>
      </text>
    </comment>
    <comment ref="G5" authorId="1" shapeId="0">
      <text>
        <r>
          <rPr>
            <sz val="9"/>
            <color indexed="81"/>
            <rFont val="Segoe UI"/>
            <family val="2"/>
          </rPr>
          <t xml:space="preserve">Siehe das PDF "Wer hat wann Anspruch?" auf arbeit.swiss.
</t>
        </r>
      </text>
    </comment>
    <comment ref="H5" authorId="2" shapeId="0">
      <text>
        <r>
          <rPr>
            <sz val="9"/>
            <color indexed="81"/>
            <rFont val="Segoe UI"/>
            <family val="2"/>
          </rPr>
          <t xml:space="preserve">Bei Betrieben, wie insbesondere im Gastrobereich, die nicht 5 Tage/Woche arbeiten, muss die Sollzeit auf eine 5 Tage/Woche umgelegt werden, damit die Berechnungen korrekt erfolgen. 
Wenn beispielsweise in einem Monat mit 23 Werktagen (Montag – Freitag) konkret insgesamt 186 Monatsstunden (Montag – Sonntag) zu leisten sind, ergibt sich folgende Berechnung: 186 Monatsstunden / 23 x 5 = 40,43 Std./Woche. 
Diese 40,43 Std./Woche sind in diesem Beispiel im Feld «Wöchentliche Normalarbeitszeit bei 100% Beschäftigung» einzutragen.
</t>
        </r>
      </text>
    </comment>
    <comment ref="I5" authorId="0" shapeId="0">
      <text>
        <r>
          <rPr>
            <b/>
            <sz val="9"/>
            <color indexed="81"/>
            <rFont val="Segoe UI"/>
            <family val="2"/>
          </rPr>
          <t>Rechnungsweg bei pro-rata-Abrechnungen:</t>
        </r>
        <r>
          <rPr>
            <sz val="9"/>
            <color indexed="81"/>
            <rFont val="Segoe UI"/>
            <family val="2"/>
          </rPr>
          <t xml:space="preserve">
Der monatsdurchschnittliche arbeitsvertragliche Ferienanspruch in Stunden wird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Mitarbeitenden haben zusammen im Monatsschnitt 35.07 arbeitsvertragliche Ferienstunden:
Im Feld: </t>
        </r>
        <r>
          <rPr>
            <b/>
            <sz val="9"/>
            <color indexed="81"/>
            <rFont val="Segoe UI"/>
            <family val="2"/>
          </rPr>
          <t>35.07 Std</t>
        </r>
        <r>
          <rPr>
            <sz val="9"/>
            <color indexed="81"/>
            <rFont val="Segoe UI"/>
            <family val="2"/>
          </rPr>
          <t xml:space="preserve">. :  </t>
        </r>
        <r>
          <rPr>
            <b/>
            <sz val="9"/>
            <color indexed="81"/>
            <rFont val="Segoe UI"/>
            <family val="2"/>
          </rPr>
          <t>21 x 10 = 16.7 Std.</t>
        </r>
      </text>
    </comment>
    <comment ref="J5" authorId="0" shapeId="0">
      <text>
        <r>
          <rPr>
            <b/>
            <sz val="9"/>
            <color indexed="81"/>
            <rFont val="Segoe UI"/>
            <family val="2"/>
          </rPr>
          <t>Rechnungsweg bei pro-rata-Abrechnungen:</t>
        </r>
        <r>
          <rPr>
            <sz val="9"/>
            <color indexed="81"/>
            <rFont val="Segoe UI"/>
            <family val="2"/>
          </rPr>
          <t xml:space="preserve">
Die monatsdurchschnittlichen betrieblichen Feiertage in Stunden werden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Arbeitnehmenden haben zusammen im Monatsschnitt 9.66 betriebliche Feiertagsstunden:
Im Feld : </t>
        </r>
        <r>
          <rPr>
            <b/>
            <sz val="9"/>
            <color indexed="81"/>
            <rFont val="Segoe UI"/>
            <family val="2"/>
          </rPr>
          <t xml:space="preserve"> 9.66 Std. : 21 x 10 = 4.6 Std. </t>
        </r>
      </text>
    </comment>
  </commentList>
</comments>
</file>

<file path=xl/sharedStrings.xml><?xml version="1.0" encoding="utf-8"?>
<sst xmlns="http://schemas.openxmlformats.org/spreadsheetml/2006/main" count="105" uniqueCount="38">
  <si>
    <t>BUR + Abt.-Nr.</t>
  </si>
  <si>
    <t xml:space="preserve">Ort und Datum  </t>
  </si>
  <si>
    <t>Firmenstempel und rechtsgültige Unterschrift</t>
  </si>
  <si>
    <t xml:space="preserve">                                                    
</t>
  </si>
  <si>
    <t>Summe</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</si>
  <si>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</si>
  <si>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</si>
  <si>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</si>
  <si>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</si>
  <si>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</si>
  <si>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</si>
  <si>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</si>
  <si>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</si>
  <si>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</si>
  <si>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</si>
  <si>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</si>
  <si>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</si>
  <si>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</si>
  <si>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</si>
  <si>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t xml:space="preserve">Mitarbeiterkategorie oder Name der Person </t>
  </si>
  <si>
    <r>
      <t xml:space="preserve">Anzahl Ferientage pro Jahr
</t>
    </r>
    <r>
      <rPr>
        <sz val="9"/>
        <color theme="1"/>
        <rFont val="Arial"/>
        <family val="2"/>
      </rPr>
      <t>(Arbeitstage)</t>
    </r>
  </si>
  <si>
    <r>
      <t xml:space="preserve">Art des Arbeitsverhältnis (AV)
</t>
    </r>
    <r>
      <rPr>
        <sz val="9"/>
        <color theme="1"/>
        <rFont val="Arial"/>
        <family val="2"/>
      </rPr>
      <t>(Auswahlliste)</t>
    </r>
  </si>
  <si>
    <r>
      <t xml:space="preserve">Anzahl Feiertage pro Jahr
</t>
    </r>
    <r>
      <rPr>
        <sz val="9"/>
        <color theme="1"/>
        <rFont val="Arial"/>
        <family val="2"/>
      </rPr>
      <t>(Arbeitstage)</t>
    </r>
  </si>
  <si>
    <r>
      <t xml:space="preserve">Monats-oder Stundenlohn
</t>
    </r>
    <r>
      <rPr>
        <sz val="9"/>
        <color theme="1"/>
        <rFont val="Arial"/>
        <family val="2"/>
      </rPr>
      <t>(Auswahlliste)</t>
    </r>
  </si>
  <si>
    <t>Betrieb</t>
  </si>
  <si>
    <t>Ferien pro Monat in Std.</t>
  </si>
  <si>
    <t>Feiertags-anspruch pro Monat in Std.</t>
  </si>
  <si>
    <t>Ferientage
&gt;30</t>
  </si>
  <si>
    <t>Beschäftigungs-grad &gt;100% oder leer</t>
  </si>
  <si>
    <t>Anzahl AN nicht &gt;0</t>
  </si>
  <si>
    <t>Sonstiges AV</t>
  </si>
  <si>
    <t>Anzahl anspruchs-
berechtigte AN</t>
  </si>
  <si>
    <t>Wöchentliche Normalarbeitszeit bei 100% Beschäftigung</t>
  </si>
  <si>
    <t>Beschäftigungs-grad</t>
  </si>
  <si>
    <t xml:space="preserve">Aufstellung gültig für 
Kontrollperiode(n): </t>
  </si>
  <si>
    <t>Arbeitnehmende im Monatslohn</t>
  </si>
  <si>
    <r>
      <t xml:space="preserve">Hilfsformular zur Berechnung der monatlichen Ferien- und Feiertagsansprüche in Stunden 
</t>
    </r>
    <r>
      <rPr>
        <b/>
        <u/>
        <sz val="12"/>
        <color theme="1"/>
        <rFont val="Arial"/>
        <family val="2"/>
      </rPr>
      <t>ausschliesslich für Angestellte im Monatslohn</t>
    </r>
  </si>
  <si>
    <r>
      <t xml:space="preserve">Mitarbeiterkategorien, welche den gleichen Lohn, den gleichen Beschäftigungsgrad und die gleiche Anzahl vertraglicher Ferientage pro Jahr ausweisen, können zusammengefasst eingetragen werden.
</t>
    </r>
    <r>
      <rPr>
        <b/>
        <sz val="11"/>
        <color theme="1"/>
        <rFont val="Arial"/>
        <family val="2"/>
      </rPr>
      <t>Angestellte im Stundenlohn dürfen nicht aufgeführt werden.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</si>
</sst>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i/>
      <sz val="9"/>
      <color indexed="81"/>
      <name val="Segoe UI"/>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1"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80"/>
  <sheetViews>
    <sheetView tabSelected="1" zoomScaleNormal="100"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9" width="13.625" customWidth="1"/>
    <col min="10" max="10" width="13.75" customWidth="1"/>
    <col min="11" max="11" width="14.75" hidden="1" customWidth="1"/>
    <col min="12" max="12" width="10" hidden="1" customWidth="1"/>
    <col min="13" max="13" width="14.125" hidden="1" customWidth="1"/>
    <col min="14" max="14" width="9.75" hidden="1" customWidth="1"/>
    <col min="15" max="17" width="10.875" hidden="1" customWidth="1"/>
    <col min="18" max="18" width="1.5" hidden="1" customWidth="1"/>
    <col min="19" max="20" width="10.625" customWidth="1"/>
  </cols>
  <sheetData>
    <row r="1" spans="1:18" ht="39" customHeight="1" x14ac:dyDescent="0.2">
      <c r="A1" s="36" t="s">
        <v>36</v>
      </c>
      <c r="B1" s="36"/>
      <c r="C1" s="36"/>
      <c r="D1" s="36"/>
      <c r="E1" s="36"/>
      <c r="F1" s="36"/>
      <c r="G1" s="36"/>
      <c r="H1" s="36"/>
      <c r="I1" s="36"/>
      <c r="J1" s="36"/>
      <c r="K1" s="15"/>
      <c r="L1" s="15"/>
      <c r="M1" s="15">
        <f>COUNT(M6:M71)</f>
        <v>66</v>
      </c>
      <c r="N1" s="15"/>
      <c r="O1" s="15"/>
      <c r="P1" s="15"/>
      <c r="Q1" s="15"/>
      <c r="R1" s="15"/>
    </row>
    <row r="2" spans="1:18" ht="48" customHeight="1" x14ac:dyDescent="0.2">
      <c r="A2" s="43" t="s">
        <v>37</v>
      </c>
      <c r="B2" s="43"/>
      <c r="C2" s="43"/>
      <c r="D2" s="43"/>
      <c r="E2" s="43"/>
      <c r="F2" s="43"/>
      <c r="G2" s="43"/>
      <c r="H2" s="43"/>
      <c r="I2" s="43"/>
      <c r="J2" s="43"/>
    </row>
    <row r="3" spans="1:18" ht="16.899999999999999" customHeight="1" x14ac:dyDescent="0.2">
      <c r="A3" s="45" t="s">
        <v>0</v>
      </c>
      <c r="B3" s="30"/>
      <c r="D3" s="33"/>
      <c r="E3" s="46" t="s">
        <v>24</v>
      </c>
      <c r="F3" s="44"/>
      <c r="G3" s="44"/>
      <c r="H3" s="47" t="s">
        <v>34</v>
      </c>
      <c r="I3" s="35"/>
      <c r="J3" s="35"/>
    </row>
    <row r="4" spans="1:18" ht="15" customHeight="1" x14ac:dyDescent="0.2">
      <c r="A4" s="45"/>
      <c r="D4" s="33"/>
      <c r="E4" s="46"/>
      <c r="F4" s="42"/>
      <c r="G4" s="42"/>
      <c r="H4" s="46"/>
      <c r="I4" s="35"/>
      <c r="J4" s="35"/>
    </row>
    <row r="5" spans="1:18" ht="63" customHeight="1" x14ac:dyDescent="0.2">
      <c r="A5" s="12" t="s">
        <v>19</v>
      </c>
      <c r="B5" s="19" t="s">
        <v>21</v>
      </c>
      <c r="C5" s="19" t="s">
        <v>23</v>
      </c>
      <c r="D5" s="19" t="s">
        <v>20</v>
      </c>
      <c r="E5" s="19" t="s">
        <v>22</v>
      </c>
      <c r="F5" s="13" t="s">
        <v>33</v>
      </c>
      <c r="G5" s="13" t="s">
        <v>31</v>
      </c>
      <c r="H5" s="14" t="s">
        <v>32</v>
      </c>
      <c r="I5" s="20" t="s">
        <v>25</v>
      </c>
      <c r="J5" s="20" t="s">
        <v>26</v>
      </c>
      <c r="K5" s="9" t="s">
        <v>5</v>
      </c>
      <c r="L5" s="20" t="s">
        <v>6</v>
      </c>
      <c r="M5" s="9" t="s">
        <v>28</v>
      </c>
      <c r="N5" s="9" t="s">
        <v>29</v>
      </c>
      <c r="O5" s="9" t="s">
        <v>16</v>
      </c>
      <c r="P5" s="9" t="s">
        <v>17</v>
      </c>
      <c r="Q5" s="9" t="s">
        <v>27</v>
      </c>
      <c r="R5" s="9" t="s">
        <v>18</v>
      </c>
    </row>
    <row r="6" spans="1:18" x14ac:dyDescent="0.2">
      <c r="A6" s="8"/>
      <c r="B6" s="8"/>
      <c r="C6" s="34" t="s">
        <v>9</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9</v>
      </c>
      <c r="D7" s="31"/>
      <c r="E7" s="31"/>
      <c r="F7" s="16"/>
      <c r="G7" s="11"/>
      <c r="H7" s="17"/>
      <c r="I7" s="26">
        <f t="shared" si="0"/>
        <v>0</v>
      </c>
      <c r="J7" s="27">
        <f t="shared" si="1"/>
        <v>0</v>
      </c>
      <c r="K7" s="6">
        <f t="shared" ref="K7:K8"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9</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9</v>
      </c>
      <c r="D9" s="31"/>
      <c r="E9" s="31"/>
      <c r="F9" s="16"/>
      <c r="G9" s="11"/>
      <c r="H9" s="17"/>
      <c r="I9" s="26">
        <f t="shared" si="0"/>
        <v>0</v>
      </c>
      <c r="J9" s="27">
        <f t="shared" si="1"/>
        <v>0</v>
      </c>
      <c r="K9" s="6">
        <f t="shared" ref="K9:K71" si="7">IF(ISBLANK(A9),0,IF(ISBLANK(H9),1,0))</f>
        <v>0</v>
      </c>
      <c r="L9" s="18">
        <f t="shared" ref="L9:L71" si="8">IF(ISBLANK(A9),0,IF(ISBLANK(B9),1,0))</f>
        <v>0</v>
      </c>
      <c r="M9" s="7">
        <f t="shared" ref="M9:M71" si="9">IF(AND(NOT(ISBLANK($A9)),OR(F9&gt;1,F9=0)),1,0)</f>
        <v>0</v>
      </c>
      <c r="N9" s="7">
        <f t="shared" ref="N9:N71" si="10">IF(ISBLANK($A9),0,IF(G9&gt;0,0,1))</f>
        <v>0</v>
      </c>
      <c r="O9" s="7">
        <f t="shared" si="2"/>
        <v>0</v>
      </c>
      <c r="P9" s="7">
        <f t="shared" si="3"/>
        <v>0</v>
      </c>
      <c r="Q9" s="7">
        <f t="shared" si="4"/>
        <v>0</v>
      </c>
      <c r="R9" s="7">
        <f t="shared" ref="R9:R71" si="11">IF(ISBLANK(A9),0,IF(ISBLANK(C9),1,0))</f>
        <v>0</v>
      </c>
    </row>
    <row r="10" spans="1:18" x14ac:dyDescent="0.2">
      <c r="A10" s="8"/>
      <c r="B10" s="8"/>
      <c r="C10" s="34" t="s">
        <v>9</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9</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9</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9</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9</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9</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9</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9</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9</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9</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9</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9</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9</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9</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9</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9</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9</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9</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9</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9</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9</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9</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9</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9</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9</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9</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9</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9</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9</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9</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9</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9</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9</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9</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9</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9</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9</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9</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9</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9</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9</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9</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9</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9</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9</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9</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9</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9</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9</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9</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9</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9</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9</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9</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9</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9</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9</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9</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9</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9</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9</v>
      </c>
      <c r="D70" s="31"/>
      <c r="E70" s="31"/>
      <c r="F70" s="16"/>
      <c r="G70" s="11"/>
      <c r="H70" s="17"/>
      <c r="I70" s="26">
        <f t="shared" ref="I70:I71" si="12">D70*H70*F70*G70/5/12</f>
        <v>0</v>
      </c>
      <c r="J70" s="27">
        <f t="shared" ref="J70:J71" si="13">E70*H70/5*F70*G70/12</f>
        <v>0</v>
      </c>
      <c r="K70" s="6">
        <f t="shared" si="7"/>
        <v>0</v>
      </c>
      <c r="L70" s="18">
        <f t="shared" si="8"/>
        <v>0</v>
      </c>
      <c r="M70" s="7">
        <f t="shared" si="9"/>
        <v>0</v>
      </c>
      <c r="N70" s="7">
        <f t="shared" si="10"/>
        <v>0</v>
      </c>
      <c r="O70" s="7">
        <f t="shared" ref="O70:O71" si="14">IF(ISBLANK($A70),0,IF(D70&gt;0,0,1))</f>
        <v>0</v>
      </c>
      <c r="P70" s="7">
        <f t="shared" ref="P70:P71" si="15">IF(ISBLANK($A70),0,IF(E70&gt;0,0,1))</f>
        <v>0</v>
      </c>
      <c r="Q70" s="7">
        <f t="shared" ref="Q70:Q71" si="16">IF(OR(D70="",G70="",D70=0,G70=0),0,IF(D70&gt;30,1,0))</f>
        <v>0</v>
      </c>
      <c r="R70" s="7">
        <f t="shared" si="11"/>
        <v>0</v>
      </c>
    </row>
    <row r="71" spans="1:18" x14ac:dyDescent="0.2">
      <c r="A71" s="8"/>
      <c r="B71" s="8"/>
      <c r="C71" s="34" t="s">
        <v>9</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ht="15" thickBot="1" x14ac:dyDescent="0.25">
      <c r="A72" s="21" t="s">
        <v>4</v>
      </c>
      <c r="B72" s="22"/>
      <c r="C72" s="22"/>
      <c r="D72" s="22"/>
      <c r="E72" s="22"/>
      <c r="F72" s="22"/>
      <c r="G72" s="23">
        <f>SUM(G6:G71)</f>
        <v>0</v>
      </c>
      <c r="H72" s="23"/>
      <c r="I72" s="29">
        <f t="shared" ref="I72:R72" si="17">SUM(I6:I71)</f>
        <v>0</v>
      </c>
      <c r="J72" s="29">
        <f t="shared" si="17"/>
        <v>0</v>
      </c>
      <c r="K72" s="10">
        <f t="shared" si="17"/>
        <v>0</v>
      </c>
      <c r="L72" s="10">
        <f t="shared" si="17"/>
        <v>0</v>
      </c>
      <c r="M72" s="10">
        <f t="shared" si="17"/>
        <v>0</v>
      </c>
      <c r="N72" s="10">
        <f t="shared" si="17"/>
        <v>0</v>
      </c>
      <c r="O72" s="10">
        <f t="shared" si="17"/>
        <v>0</v>
      </c>
      <c r="P72" s="10">
        <f t="shared" si="17"/>
        <v>0</v>
      </c>
      <c r="Q72" s="10">
        <f t="shared" si="17"/>
        <v>0</v>
      </c>
      <c r="R72" s="10">
        <f t="shared" si="17"/>
        <v>0</v>
      </c>
    </row>
    <row r="73" spans="1:18" ht="15" thickTop="1" x14ac:dyDescent="0.2"/>
    <row r="74" spans="1:18" ht="29.25" customHeight="1" x14ac:dyDescent="0.2">
      <c r="A74" s="25" t="s">
        <v>35</v>
      </c>
      <c r="B74" s="25" t="s">
        <v>9</v>
      </c>
      <c r="C74" s="25"/>
      <c r="D74" s="25"/>
      <c r="E74" s="25"/>
      <c r="F74" s="25"/>
      <c r="G74" s="25"/>
      <c r="H74" s="25"/>
      <c r="I74" s="28">
        <f>SUMIF($C$6:$C$71,$B74,I$6:I$71)</f>
        <v>0</v>
      </c>
      <c r="J74" s="28">
        <f>SUMIF($C$6:$C$71,$B74,J$6:J$71)</f>
        <v>0</v>
      </c>
    </row>
    <row r="77" spans="1:18" ht="14.25" customHeight="1" x14ac:dyDescent="0.2">
      <c r="A77" s="2" t="s">
        <v>1</v>
      </c>
      <c r="B77" s="2"/>
      <c r="C77" s="2"/>
      <c r="D77" s="2"/>
      <c r="E77" s="2"/>
      <c r="F77" s="37" t="s">
        <v>2</v>
      </c>
      <c r="G77" s="37"/>
      <c r="H77" s="37"/>
      <c r="I77" s="37"/>
      <c r="J77" s="37"/>
    </row>
    <row r="78" spans="1:18" ht="6" customHeight="1" x14ac:dyDescent="0.2">
      <c r="A78" s="3"/>
      <c r="B78" s="3"/>
      <c r="C78" s="3"/>
      <c r="D78" s="3"/>
      <c r="E78" s="3"/>
      <c r="F78" s="3"/>
      <c r="G78" s="4"/>
    </row>
    <row r="79" spans="1:18" ht="14.25" customHeight="1" x14ac:dyDescent="0.2">
      <c r="A79" s="38" t="s">
        <v>3</v>
      </c>
      <c r="B79" s="38"/>
      <c r="C79" s="38"/>
      <c r="D79" s="38"/>
      <c r="E79" s="24"/>
      <c r="F79" s="40"/>
      <c r="G79" s="40"/>
      <c r="H79" s="40"/>
      <c r="I79" s="40"/>
      <c r="J79" s="40"/>
    </row>
    <row r="80" spans="1:18" ht="6" customHeight="1" x14ac:dyDescent="0.2">
      <c r="A80" s="39"/>
      <c r="B80" s="39"/>
      <c r="C80" s="39"/>
      <c r="D80" s="39"/>
      <c r="E80" s="1"/>
      <c r="F80" s="41"/>
      <c r="G80" s="41"/>
      <c r="H80" s="41"/>
      <c r="I80" s="41"/>
      <c r="J80" s="41"/>
    </row>
  </sheetData>
  <sheetProtection password="8E1A" sheet="1" selectLockedCells="1"/>
  <mergeCells count="14">
    <mergeCell ref="I4:J4"/>
    <mergeCell ref="A1:J1"/>
    <mergeCell ref="F77:J77"/>
    <mergeCell ref="A79:D79"/>
    <mergeCell ref="A80:D80"/>
    <mergeCell ref="F79:J79"/>
    <mergeCell ref="F80:J80"/>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C6:C71</xm:sqref>
        </x14:dataValidation>
        <x14:dataValidation type="list" allowBlank="1" showInputMessage="1" showErrorMessage="1">
          <x14:formula1>
            <xm:f>Auswahllisten!$A$2:$A$7</xm:f>
          </x14:formula1>
          <xm:sqref>B6:B71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7</v>
      </c>
    </row>
    <row r="2" spans="1:1" x14ac:dyDescent="0.2">
      <c r="A2" t="s">
        <v>11</v>
      </c>
    </row>
    <row r="3" spans="1:1" x14ac:dyDescent="0.2">
      <c r="A3" t="s">
        <v>12</v>
      </c>
    </row>
    <row r="4" spans="1:1" ht="13.5" customHeight="1" x14ac:dyDescent="0.2">
      <c r="A4" t="s">
        <v>13</v>
      </c>
    </row>
    <row r="5" spans="1:1" ht="13.5" customHeight="1" x14ac:dyDescent="0.2">
      <c r="A5" t="s">
        <v>14</v>
      </c>
    </row>
    <row r="6" spans="1:1" ht="13.5" customHeight="1" x14ac:dyDescent="0.2">
      <c r="A6" t="s">
        <v>15</v>
      </c>
    </row>
    <row r="7" spans="1:1" ht="13.5" customHeight="1" x14ac:dyDescent="0.2">
      <c r="A7" t="s">
        <v>30</v>
      </c>
    </row>
    <row r="8" spans="1:1" ht="13.5" customHeight="1" x14ac:dyDescent="0.2"/>
    <row r="9" spans="1:1" ht="13.5" customHeight="1" x14ac:dyDescent="0.2"/>
    <row r="10" spans="1:1" ht="15" x14ac:dyDescent="0.25">
      <c r="A10" s="5" t="s">
        <v>8</v>
      </c>
    </row>
    <row r="11" spans="1:1" x14ac:dyDescent="0.2">
      <c r="A11" t="s">
        <v>9</v>
      </c>
    </row>
    <row r="12" spans="1:1" x14ac:dyDescent="0.2">
      <c r="A12" t="s">
        <v>10</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Hilfsformular</vt:lpstr>
      <vt:lpstr>Auswahllisten</vt:lpstr>
      <vt:lpstr>Hilfsformular!Druckbereich</vt:lpstr>
      <vt:lpstr>Hilfsformular!Drucktitel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Reymondin Yves, WEU-AVA-ALK-FD</cp:lastModifiedBy>
  <cp:lastPrinted>2022-08-15T13:55:33Z</cp:lastPrinted>
  <dcterms:created xsi:type="dcterms:W3CDTF">2020-03-18T11:14:54Z</dcterms:created>
  <dcterms:modified xsi:type="dcterms:W3CDTF">2022-09-21T05:41:33Z</dcterms:modified>
</cp:coreProperties>
</file>